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ge\Downloads\1er trim 2025 M09 2DA PARTE\"/>
    </mc:Choice>
  </mc:AlternateContent>
  <xr:revisionPtr revIDLastSave="0" documentId="13_ncr:1_{BA4AEDB1-7A3C-4CE8-8628-96D224A4315A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9" l="1"/>
  <c r="C9" i="19"/>
  <c r="C10" i="19"/>
  <c r="C11" i="19"/>
  <c r="C12" i="19"/>
  <c r="C13" i="19"/>
  <c r="C14" i="19"/>
  <c r="C15" i="19"/>
  <c r="C16" i="19"/>
  <c r="C19" i="19"/>
  <c r="C20" i="19"/>
  <c r="C21" i="19"/>
  <c r="C22" i="19"/>
  <c r="C23" i="19"/>
  <c r="C24" i="19"/>
  <c r="C25" i="19"/>
  <c r="C26" i="19"/>
  <c r="C27" i="19"/>
  <c r="F6" i="2" l="1"/>
  <c r="E6" i="2"/>
  <c r="C47" i="2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E27" i="20"/>
  <c r="D27" i="20"/>
  <c r="C27" i="20"/>
  <c r="B27" i="20"/>
  <c r="E20" i="20"/>
  <c r="E30" i="20" s="1"/>
  <c r="D20" i="20"/>
  <c r="C20" i="20"/>
  <c r="B20" i="20"/>
  <c r="B30" i="20" s="1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D7" i="16"/>
  <c r="E7" i="16"/>
  <c r="F7" i="16"/>
  <c r="G7" i="16"/>
  <c r="D21" i="16"/>
  <c r="E21" i="16"/>
  <c r="F21" i="16"/>
  <c r="G21" i="16"/>
  <c r="D28" i="16"/>
  <c r="E28" i="16"/>
  <c r="F28" i="16"/>
  <c r="G28" i="16"/>
  <c r="A2" i="16"/>
  <c r="B47" i="2"/>
  <c r="G28" i="22" l="1"/>
  <c r="C29" i="19"/>
  <c r="B29" i="19"/>
  <c r="B28" i="22"/>
  <c r="D28" i="22"/>
  <c r="F28" i="22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55" i="8"/>
  <c r="D55" i="8"/>
  <c r="E55" i="8"/>
  <c r="E69" i="8" s="1"/>
  <c r="F55" i="8"/>
  <c r="F69" i="8" s="1"/>
  <c r="G55" i="8"/>
  <c r="B55" i="8"/>
  <c r="G9" i="8"/>
  <c r="C9" i="8"/>
  <c r="D9" i="8"/>
  <c r="E9" i="8"/>
  <c r="F9" i="8"/>
  <c r="B9" i="8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50" i="6"/>
  <c r="G51" i="6"/>
  <c r="G52" i="6"/>
  <c r="G46" i="6"/>
  <c r="F75" i="6"/>
  <c r="F67" i="6"/>
  <c r="F59" i="6"/>
  <c r="F54" i="6"/>
  <c r="F45" i="6"/>
  <c r="F41" i="6"/>
  <c r="E75" i="6"/>
  <c r="E67" i="6"/>
  <c r="E59" i="6"/>
  <c r="E54" i="6"/>
  <c r="E45" i="6"/>
  <c r="D75" i="6"/>
  <c r="D67" i="6"/>
  <c r="D59" i="6"/>
  <c r="D54" i="6"/>
  <c r="D4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45" i="6"/>
  <c r="C41" i="6"/>
  <c r="B75" i="6"/>
  <c r="B67" i="6"/>
  <c r="B59" i="6"/>
  <c r="B54" i="6"/>
  <c r="B4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B9" i="3"/>
  <c r="F75" i="2"/>
  <c r="E75" i="2"/>
  <c r="F68" i="2"/>
  <c r="E68" i="2"/>
  <c r="F63" i="2"/>
  <c r="E63" i="2"/>
  <c r="F57" i="2"/>
  <c r="E57" i="2"/>
  <c r="F47" i="2"/>
  <c r="F59" i="2" s="1"/>
  <c r="E47" i="2"/>
  <c r="E59" i="2" s="1"/>
  <c r="C60" i="2"/>
  <c r="B60" i="2"/>
  <c r="F65" i="6" l="1"/>
  <c r="F70" i="6" s="1"/>
  <c r="C65" i="6"/>
  <c r="E65" i="6"/>
  <c r="E79" i="2"/>
  <c r="E81" i="2"/>
  <c r="F79" i="2"/>
  <c r="F81" i="2" s="1"/>
  <c r="K20" i="4"/>
  <c r="E20" i="4"/>
  <c r="I20" i="4"/>
  <c r="C77" i="9"/>
  <c r="D77" i="9"/>
  <c r="E77" i="9"/>
  <c r="G77" i="9"/>
  <c r="B69" i="8"/>
  <c r="D69" i="8"/>
  <c r="C69" i="8"/>
  <c r="G69" i="8"/>
  <c r="C159" i="7"/>
  <c r="B159" i="7"/>
  <c r="E159" i="7"/>
  <c r="B41" i="6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E8" i="3"/>
  <c r="B8" i="3"/>
  <c r="F159" i="7"/>
  <c r="C70" i="6"/>
  <c r="G45" i="6"/>
  <c r="G65" i="6" s="1"/>
  <c r="G41" i="6"/>
  <c r="B70" i="6" l="1"/>
  <c r="B77" i="9"/>
  <c r="F77" i="9"/>
  <c r="D159" i="7"/>
  <c r="G159" i="7"/>
  <c r="G42" i="6"/>
  <c r="G70" i="6"/>
  <c r="C62" i="2" l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<sst xmlns="http://schemas.openxmlformats.org/spreadsheetml/2006/main" count="1063" uniqueCount="639">
  <si>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</si>
  <si>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</si>
  <si>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</si>
  <si>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</si>
  <si>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</si>
  <si>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</si>
  <si>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</si>
  <si>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</si>
  <si>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</si>
  <si>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</si>
  <si>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</si>
  <si>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</si>
  <si>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</si>
  <si>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</si>
  <si>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</si>
  <si>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</si>
  <si>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</si>
  <si>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</si>
  <si>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</si>
  <si>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</si>
  <si>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</si>
  <si>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</si>
  <si>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</si>
  <si>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</si>
  <si>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</si>
  <si>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</si>
  <si>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</si>
  <si>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</si>
  <si>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</si>
  <si>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</si>
  <si>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</si>
  <si>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</si>
  <si>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</si>
  <si>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</si>
  <si>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</si>
  <si>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</si>
  <si>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</si>
  <si>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</si>
  <si>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</si>
  <si>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</si>
  <si>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</si>
  <si>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</si>
  <si>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</si>
  <si>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</si>
  <si>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</si>
  <si>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</si>
  <si>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</si>
  <si>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</si>
  <si>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</si>
  <si>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</si>
  <si>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</si>
  <si>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</si>
  <si>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</si>
  <si>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</si>
  <si>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</si>
  <si>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</si>
  <si>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</si>
  <si>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</si>
  <si>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</si>
  <si>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</si>
  <si>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</si>
  <si>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</si>
  <si>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</si>
  <si>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</si>
  <si>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</si>
  <si>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</si>
  <si>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</si>
  <si>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</si>
  <si>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</si>
  <si>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</si>
  <si>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</si>
  <si>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</si>
  <si>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</si>
  <si>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</si>
  <si>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</si>
  <si>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</si>
  <si>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</si>
  <si>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</si>
  <si>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</si>
  <si>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</si>
  <si>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</si>
  <si>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</si>
  <si>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</si>
  <si>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</si>
  <si>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</si>
  <si>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</si>
  <si>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</si>
  <si>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</si>
  <si>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</si>
  <si>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</si>
  <si>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</si>
  <si>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</si>
  <si>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</si>
  <si>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</si>
  <si>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</si>
  <si>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</si>
  <si>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</si>
  <si>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</si>
  <si>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</si>
  <si>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</si>
  <si>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</si>
  <si>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</si>
  <si>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</si>
  <si>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</si>
  <si>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</si>
  <si>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</si>
  <si>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</si>
  <si>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</si>
  <si>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</si>
  <si>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</si>
  <si>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</si>
  <si>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</si>
  <si>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</si>
  <si>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</si>
  <si>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</si>
  <si>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</si>
  <si>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</si>
  <si>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</si>
  <si>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</si>
  <si>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</si>
  <si>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</si>
  <si>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</si>
  <si>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</si>
  <si>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</si>
  <si>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</si>
  <si>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</si>
  <si>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</si>
  <si>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</si>
  <si>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</si>
  <si>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</si>
  <si>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</si>
  <si>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</si>
  <si>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</si>
  <si>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</si>
  <si>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</si>
  <si>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</si>
  <si>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</si>
  <si>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</si>
  <si>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</si>
  <si>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</si>
  <si>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</si>
  <si>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</si>
  <si>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</si>
  <si>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</si>
  <si>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</si>
  <si>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</si>
  <si>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</si>
  <si>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</si>
  <si>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</si>
  <si>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</si>
  <si>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</si>
  <si>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</si>
  <si>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</si>
  <si>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</si>
  <si>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</si>
  <si>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</si>
  <si>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</si>
  <si>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</si>
  <si>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</si>
  <si>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</si>
  <si>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</si>
  <si>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</si>
  <si>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</si>
  <si>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</si>
  <si>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</si>
  <si>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</si>
  <si>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</si>
  <si>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</si>
  <si>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</si>
  <si>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</si>
  <si>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</si>
  <si>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</si>
  <si>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</si>
  <si>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</si>
  <si>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</si>
  <si>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</si>
  <si>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</si>
  <si>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</si>
  <si>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</si>
  <si>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</si>
  <si>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</si>
  <si>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</si>
  <si>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</si>
  <si>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</si>
  <si>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</si>
  <si>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</si>
  <si>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</si>
  <si>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</si>
  <si>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</si>
  <si>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</si>
  <si>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</si>
  <si>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</si>
  <si>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</si>
  <si>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</si>
  <si>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</si>
  <si>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</si>
  <si>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</si>
  <si>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</si>
  <si>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</si>
  <si>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</si>
  <si>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</si>
  <si>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</si>
  <si>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</si>
  <si>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</si>
  <si>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</si>
  <si>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</si>
  <si>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</si>
  <si>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</si>
  <si>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</si>
  <si>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</si>
  <si>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</si>
  <si>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</si>
  <si>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</si>
  <si>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</si>
  <si>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</si>
  <si>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</si>
  <si>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</si>
  <si>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</si>
  <si>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</si>
  <si>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</si>
  <si>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</si>
  <si>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</si>
  <si>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</si>
  <si>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</si>
  <si>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</si>
  <si>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</si>
  <si>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</si>
  <si>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</si>
  <si>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</si>
  <si>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</si>
  <si>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</si>
  <si>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</si>
  <si>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</si>
  <si>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</si>
  <si>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</si>
  <si>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</si>
  <si>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</si>
  <si>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</si>
  <si>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</si>
  <si>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</si>
  <si>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</si>
  <si>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</si>
  <si>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</si>
  <si>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</si>
  <si>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</si>
  <si>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</si>
  <si>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</si>
  <si>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</si>
  <si>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</si>
  <si>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</si>
  <si>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</si>
  <si>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</si>
  <si>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</si>
  <si>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</si>
  <si>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</si>
  <si>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</si>
  <si>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</si>
  <si>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</si>
  <si>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</si>
  <si>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</si>
  <si>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</si>
  <si>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</si>
  <si>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</si>
  <si>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</si>
  <si>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</si>
  <si>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</si>
  <si>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</si>
  <si>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</si>
  <si>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</si>
  <si>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</si>
  <si>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</si>
  <si>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</si>
  <si>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</si>
  <si>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</si>
  <si>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</si>
  <si>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</si>
  <si>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</si>
  <si>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</si>
  <si>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</si>
  <si>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</si>
  <si>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</si>
  <si>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</si>
  <si>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</si>
  <si>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</si>
  <si>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</si>
  <si>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</si>
  <si>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</si>
  <si>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</si>
  <si>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</si>
  <si>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</si>
  <si>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</si>
  <si>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</si>
  <si>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</si>
  <si>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</si>
  <si>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</si>
  <si>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</si>
  <si>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</si>
  <si>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</si>
  <si>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</si>
  <si>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</si>
  <si>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</si>
  <si>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</si>
  <si>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</si>
  <si>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</si>
  <si>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</si>
  <si>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</si>
  <si>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</si>
  <si>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</si>
  <si>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</si>
  <si>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</si>
  <si>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</si>
  <si>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</si>
  <si>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</si>
  <si>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</si>
  <si>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</si>
  <si>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</si>
  <si>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</si>
  <si>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</si>
  <si>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</si>
  <si>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</si>
  <si>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</si>
  <si>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</si>
  <si>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</si>
  <si>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</si>
  <si>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</si>
  <si>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</si>
  <si>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</si>
  <si>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</si>
  <si>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</si>
  <si>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</si>
  <si>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</si>
  <si>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</si>
  <si>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</si>
  <si>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</si>
  <si>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</si>
  <si>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</si>
  <si>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</si>
  <si>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</si>
  <si>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</si>
  <si>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</si>
  <si>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</si>
  <si>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</si>
  <si>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</si>
  <si>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</si>
  <si>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</si>
  <si>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</si>
  <si>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</si>
  <si>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</si>
  <si>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</si>
  <si>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</si>
  <si>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</si>
  <si>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</si>
  <si>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</si>
  <si>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</si>
  <si>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</si>
  <si>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</si>
  <si>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</si>
  <si>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</si>
  <si>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</si>
  <si>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</si>
  <si>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</si>
  <si>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</si>
  <si>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</si>
  <si>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</si>
  <si>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</si>
  <si>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</si>
  <si>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</si>
  <si>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</si>
  <si>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</si>
  <si>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</si>
  <si>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</si>
  <si>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</si>
  <si>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</si>
  <si>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</si>
  <si>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</si>
  <si>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</si>
  <si>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</si>
  <si>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</si>
  <si>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</si>
  <si>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</si>
  <si>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</si>
  <si>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</si>
  <si>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</si>
  <si>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</si>
  <si>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</si>
  <si>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</si>
  <si>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</si>
  <si>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</si>
  <si>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</si>
  <si>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</si>
  <si>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</si>
  <si>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</si>
  <si>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</si>
  <si>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</si>
  <si>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</si>
  <si>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</si>
  <si>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</si>
  <si>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</si>
  <si>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</si>
  <si>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</si>
  <si>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</si>
  <si>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</si>
  <si>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</si>
  <si>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</si>
  <si>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</si>
  <si>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</si>
  <si>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</si>
  <si>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</si>
  <si>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</si>
  <si>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</si>
  <si>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</si>
  <si>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</si>
  <si>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</si>
  <si>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</si>
  <si>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</si>
  <si>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</si>
  <si>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</si>
  <si>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</si>
  <si>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</si>
  <si>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</si>
  <si>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</si>
  <si>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</si>
  <si>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</si>
  <si>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</si>
  <si>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</si>
  <si>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</si>
  <si>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</si>
  <si>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</si>
  <si>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</si>
  <si>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</si>
  <si>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</si>
  <si>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</si>
  <si>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</si>
  <si>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</si>
  <si>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</si>
  <si>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</si>
  <si>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</si>
  <si>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</si>
  <si>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</si>
  <si>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</si>
  <si>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</si>
  <si>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</si>
  <si>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</si>
  <si>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</si>
  <si>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</si>
  <si>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</si>
  <si>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</si>
  <si>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</si>
  <si>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</si>
  <si>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</si>
  <si>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</si>
  <si>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</si>
  <si>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</si>
  <si>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</si>
  <si>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</si>
  <si>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</si>
  <si>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</si>
  <si>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</si>
  <si>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</si>
  <si>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</si>
  <si>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</si>
  <si>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</si>
  <si>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</si>
  <si>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</si>
  <si>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</si>
  <si>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</si>
  <si>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</si>
  <si>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</si>
  <si>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</si>
  <si>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</si>
  <si>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</si>
  <si>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</si>
  <si>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</si>
  <si>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</si>
  <si>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</si>
  <si>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</si>
  <si>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</si>
  <si>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</si>
  <si>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</si>
  <si>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</si>
  <si>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</si>
  <si>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</si>
  <si>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</si>
  <si>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</si>
  <si>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</si>
  <si>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</si>
  <si>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</si>
  <si>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</si>
  <si>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</si>
  <si>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</si>
  <si>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</si>
  <si>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</si>
  <si>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</si>
  <si>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</si>
  <si>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</si>
  <si>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</si>
  <si>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</si>
  <si>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</si>
  <si>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</si>
  <si>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</si>
  <si>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</si>
  <si>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</si>
  <si>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</si>
  <si>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</si>
  <si>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</si>
  <si>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</si>
  <si>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</si>
  <si>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</si>
  <si>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</si>
  <si>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</si>
  <si>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</si>
  <si>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</si>
  <si>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</si>
  <si>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</si>
  <si>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</si>
  <si>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</si>
  <si>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</si>
  <si>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</si>
  <si>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</si>
  <si>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</si>
  <si>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</si>
  <si>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</si>
  <si>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</si>
  <si>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</si>
  <si>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</si>
  <si>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</si>
  <si>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</si>
  <si>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</si>
  <si>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</si>
  <si>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</si>
  <si>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</si>
  <si>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</si>
  <si>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</si>
  <si>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</si>
  <si>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</si>
  <si>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</si>
  <si>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</si>
  <si>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</si>
  <si>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</si>
  <si>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</si>
  <si>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</si>
  <si>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</si>
  <si>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</si>
  <si>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</si>
  <si>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</si>
  <si>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</si>
  <si>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</si>
  <si>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</si>
  <si>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</si>
  <si>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</si>
  <si>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</si>
  <si>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</si>
  <si>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</si>
  <si>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</si>
  <si>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</si>
  <si>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</si>
  <si>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</si>
  <si>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</si>
  <si>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</si>
  <si>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</si>
  <si>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</si>
  <si>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</si>
  <si>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</si>
  <si>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</si>
  <si>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</si>
  <si>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</si>
  <si>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</si>
  <si>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</si>
  <si>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</si>
  <si>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</si>
  <si>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</si>
  <si>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</si>
  <si>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</si>
  <si>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</si>
  <si>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</si>
  <si>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</si>
  <si>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</si>
  <si>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</si>
  <si>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</si>
  <si>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</si>
  <si>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</si>
  <si>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</si>
  <si>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</si>
  <si>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</si>
  <si>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</si>
  <si>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</si>
  <si>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</si>
  <si>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</si>
  <si>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</si>
  <si>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</si>
  <si>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</si>
  <si>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</si>
  <si>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</si>
  <si>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</si>
  <si>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CORTAZAR, GTO</t>
  </si>
  <si>
    <t>31111M090010100 PRESIDENTE MUNICIPAL</t>
  </si>
  <si>
    <t>31111M090010200 SINDICO</t>
  </si>
  <si>
    <t>31111M090010300 REGIDORES</t>
  </si>
  <si>
    <t>31111M090020000 PRESIDENCIA MPAL</t>
  </si>
  <si>
    <t>31111M090030100 SECRETARIA DEL AYUNTAMIENTO</t>
  </si>
  <si>
    <t>31111M090030200 JEFATURA DE MEDIO AMBIENTE</t>
  </si>
  <si>
    <t>31111M090030300 COORDINACION DE MEJORA REGULATORIA</t>
  </si>
  <si>
    <t>31111M090030400 COORDINACION DE ACCESO A INFORMACION</t>
  </si>
  <si>
    <t>31111M090030500 DELEGADOS MUNICIPALES</t>
  </si>
  <si>
    <t>31111M090030600 PROCURADURIA DE LOS NIÑOS Y NIÑAS ADOLES</t>
  </si>
  <si>
    <t>31111M090040100 TESORERIA MUNICIPAL</t>
  </si>
  <si>
    <t>31111M090040200 JEFATURA DE COMPRAS</t>
  </si>
  <si>
    <t>31111M090040300 JEFATURA DE CATASTRO E IMPUESTOS INMOBIL</t>
  </si>
  <si>
    <t>31111M090040400 JEFATURA DE FISCALIZACION</t>
  </si>
  <si>
    <t>31111M090040500 COORDINACION DE MERCADOS</t>
  </si>
  <si>
    <t>31111M090050000 DIRECCION DE OBRAS PUBLICAS</t>
  </si>
  <si>
    <t>31111M090060000 DIRECCION DE DESARROLLO URBANO Y ORDENAM</t>
  </si>
  <si>
    <t>31111M090070100 DIRECCION DE DESARROLLO SOCIAL Y HUMANO</t>
  </si>
  <si>
    <t>31111M090080000 DIRECCION DE JURIDICO Y DERECHOS HUMANOS</t>
  </si>
  <si>
    <t>31111M090090100 DIRECCION DE SERVICIOS PUBLICOS MUNICIPA</t>
  </si>
  <si>
    <t>31111M090090200 JEFATURA DEL RASTRO MUNICIPAL</t>
  </si>
  <si>
    <t>31111M090100100 OFICIALIA MAYOR</t>
  </si>
  <si>
    <t>31111M090100200 COORDINACION DE MANTENIMIENTO VEHICULAR</t>
  </si>
  <si>
    <t>31111M090100300 COORDINACION DE INFORMATICA</t>
  </si>
  <si>
    <t>31111M090110100 DIRECCION DE ARTE, CULTURA, EDUCACION Y</t>
  </si>
  <si>
    <t>31111M090110200 JEFATURA DE GESTION EDUCATIVA</t>
  </si>
  <si>
    <t>31111M090110300 COORDINACION DE BIBLIOTECAS</t>
  </si>
  <si>
    <t>31111M090110400 COORDINACION DE ATENCION A LA JUVENTUD</t>
  </si>
  <si>
    <t>31111M090120100 DIRECCION DE DESARROLLO ECONOMICO</t>
  </si>
  <si>
    <t>31111M090120200 COORDINACION DE TURISMO</t>
  </si>
  <si>
    <t>31111M090130000 DIRECCION DE CULTURA FISICA Y DEPORTE</t>
  </si>
  <si>
    <t>31111M090140000 DIRECCION DE ATENCION INTEGRAL A LAS MUJ</t>
  </si>
  <si>
    <t>31111M090150000 DIRECCION DE DESARROLLO AGROPECUARIO Y R</t>
  </si>
  <si>
    <t>31111M090160000 DIRECCION DE COMUNICACION SOCIAL</t>
  </si>
  <si>
    <t>31111M090170000 DIRECCION DE SALUD</t>
  </si>
  <si>
    <t>31111M090180000 SISTEMA MUNICIPAL DE SEGURIDAD PUBLICA</t>
  </si>
  <si>
    <t>31111M090190000 CONTRALORIA</t>
  </si>
  <si>
    <t>31111M090200000 COORDINACION DE DISCAPACIDAD</t>
  </si>
  <si>
    <t>31111M090210000 COORDINACION DE PROTECCION ANIMAL</t>
  </si>
  <si>
    <t>31111M090220000 COORDINACION DE DIVERSIDAD SEXUAL Y GEN</t>
  </si>
  <si>
    <t>31111M090230000 COORDINACION DE MIGRANTES</t>
  </si>
  <si>
    <t>31111M090240000 CRONISTA MUNICIPAL</t>
  </si>
  <si>
    <t>31111M090250000 DIRECCION DE ARCHIVO MUNICIPAL</t>
  </si>
  <si>
    <t>31111M090900000 ORGANISMOS PARAMUNICIPALES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</si>
</sst>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7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0" fontId="21" fillId="0" borderId="0"/>
    <xf numFmtId="0" fontId="22" fillId="0" borderId="0"/>
    <xf numFmtId="173" fontId="1" fillId="0" borderId="0" applyFont="0" applyFill="0" applyBorder="0" applyAlignment="0" applyProtection="0"/>
  </cellStyleXfs>
  <cellXfs count="20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/>
    <xf numFmtId="0" fontId="0" fillId="0" borderId="14" xfId="0" applyFont="1" applyBorder="1" applyAlignment="1" applyProtection="1">
      <alignment horizontal="left" vertical="center" indent="6"/>
      <protection locked="0"/>
    </xf>
    <xf numFmtId="39" fontId="1" fillId="0" borderId="14" xfId="7" applyNumberFormat="1" applyFont="1" applyFill="1" applyBorder="1" applyAlignment="1" applyProtection="1">
      <alignment vertical="center"/>
      <protection locked="0"/>
    </xf>
    <xf numFmtId="39" fontId="0" fillId="0" borderId="14" xfId="7" applyNumberFormat="1" applyFont="1" applyFill="1" applyBorder="1" applyAlignment="1" applyProtection="1">
      <alignment vertical="center"/>
      <protection locked="0"/>
    </xf>
    <xf numFmtId="39" fontId="1" fillId="0" borderId="8" xfId="7" applyNumberFormat="1" applyFont="1" applyFill="1" applyBorder="1" applyAlignment="1" applyProtection="1">
      <alignment horizontal="right" vertical="center"/>
      <protection locked="0"/>
    </xf>
    <xf numFmtId="39" fontId="0" fillId="0" borderId="8" xfId="7" applyNumberFormat="1" applyFont="1" applyFill="1" applyBorder="1" applyAlignment="1" applyProtection="1">
      <alignment horizontal="right" vertical="center"/>
      <protection locked="0"/>
    </xf>
  </cellXfs>
  <cellStyles count="8">
    <cellStyle name="Millares" xfId="1" builtinId="3"/>
    <cellStyle name="Millares 2" xfId="7" xr:uid="{1BB64FAD-F6E7-4248-845B-3A8FE254579A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1B250109-0092-4991-B238-D6025A69438C}"/>
    <cellStyle name="Normal 3" xfId="5" xr:uid="{8573DE7C-4388-47A3-A9C9-EA200D029571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34" zoomScale="75" zoomScaleNormal="75" workbookViewId="0">
      <selection activeCell="E69" sqref="E69:F7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594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v>57866438.840000004</v>
      </c>
      <c r="C9" s="47">
        <v>41234663.170000002</v>
      </c>
      <c r="D9" s="46" t="s">
        <v>13</v>
      </c>
      <c r="E9" s="47">
        <v>25361488.719999999</v>
      </c>
      <c r="F9" s="47">
        <v>30412950.170000002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47">
        <v>40340.03</v>
      </c>
      <c r="F10" s="47">
        <v>201325.11</v>
      </c>
    </row>
    <row r="11" spans="1:6" x14ac:dyDescent="0.25">
      <c r="A11" s="48" t="s">
        <v>16</v>
      </c>
      <c r="B11" s="47">
        <v>57866438.840000004</v>
      </c>
      <c r="C11" s="47">
        <v>41234663.170000002</v>
      </c>
      <c r="D11" s="48" t="s">
        <v>17</v>
      </c>
      <c r="E11" s="47">
        <v>15353247.26</v>
      </c>
      <c r="F11" s="47">
        <v>15501867.51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3805968.29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72301.34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47">
        <v>6898282.2599999998</v>
      </c>
      <c r="F16" s="47">
        <v>8021019.71</v>
      </c>
    </row>
    <row r="17" spans="1:6" x14ac:dyDescent="0.25">
      <c r="A17" s="46" t="s">
        <v>28</v>
      </c>
      <c r="B17" s="47">
        <v>1464034.45</v>
      </c>
      <c r="C17" s="47">
        <v>-229340.63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47">
        <v>2997317.83</v>
      </c>
      <c r="F18" s="47">
        <v>2882769.55</v>
      </c>
    </row>
    <row r="19" spans="1:6" x14ac:dyDescent="0.25">
      <c r="A19" s="48" t="s">
        <v>32</v>
      </c>
      <c r="B19" s="47">
        <v>-6039.36</v>
      </c>
      <c r="C19" s="47">
        <v>-47364.51</v>
      </c>
      <c r="D19" s="46" t="s">
        <v>33</v>
      </c>
      <c r="E19" s="47">
        <v>0</v>
      </c>
      <c r="F19" s="47">
        <v>0</v>
      </c>
    </row>
    <row r="20" spans="1:6" x14ac:dyDescent="0.25">
      <c r="A20" s="48" t="s">
        <v>34</v>
      </c>
      <c r="B20" s="47">
        <v>1214066.43</v>
      </c>
      <c r="C20" s="47">
        <v>5542.89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47">
        <v>196007.38</v>
      </c>
      <c r="C21" s="47">
        <v>-191519.01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47">
        <v>60000</v>
      </c>
      <c r="C22" s="47">
        <v>4000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47">
        <v>9000000</v>
      </c>
      <c r="F23" s="47">
        <v>0</v>
      </c>
    </row>
    <row r="24" spans="1:6" x14ac:dyDescent="0.25">
      <c r="A24" s="48" t="s">
        <v>42</v>
      </c>
      <c r="B24" s="47">
        <v>0</v>
      </c>
      <c r="C24" s="47">
        <v>0</v>
      </c>
      <c r="D24" s="48" t="s">
        <v>43</v>
      </c>
      <c r="E24" s="47">
        <v>9000000</v>
      </c>
      <c r="F24" s="47">
        <v>0</v>
      </c>
    </row>
    <row r="25" spans="1:6" x14ac:dyDescent="0.25">
      <c r="A25" s="46" t="s">
        <v>44</v>
      </c>
      <c r="B25" s="47">
        <v>3614345.76</v>
      </c>
      <c r="C25" s="47">
        <v>4841953.82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3340745.99</v>
      </c>
      <c r="C26" s="47">
        <v>1105400.03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v>0</v>
      </c>
      <c r="F27" s="47">
        <v>12000000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273599.77</v>
      </c>
      <c r="C29" s="47">
        <v>3736553.79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12000000</v>
      </c>
    </row>
    <row r="31" spans="1:6" x14ac:dyDescent="0.25">
      <c r="A31" s="46" t="s">
        <v>56</v>
      </c>
      <c r="B31" s="47">
        <v>0</v>
      </c>
      <c r="C31" s="47">
        <v>0</v>
      </c>
      <c r="D31" s="46" t="s">
        <v>57</v>
      </c>
      <c r="E31" s="47">
        <v>0</v>
      </c>
      <c r="F31" s="47"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v>0</v>
      </c>
      <c r="C38" s="47">
        <v>0</v>
      </c>
      <c r="D38" s="46" t="s">
        <v>71</v>
      </c>
      <c r="E38" s="47">
        <v>0</v>
      </c>
      <c r="F38" s="47"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v>0</v>
      </c>
      <c r="C41" s="47"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v>0</v>
      </c>
      <c r="F42" s="47"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62944819.050000004</v>
      </c>
      <c r="C47" s="4">
        <f>C9+C17+C25+C31+C37+C38+C41</f>
        <v>45847276.359999999</v>
      </c>
      <c r="D47" s="2" t="s">
        <v>87</v>
      </c>
      <c r="E47" s="4">
        <f>E9+E19+E23+E26+E27+E31+E38+E42</f>
        <v>34361488.719999999</v>
      </c>
      <c r="F47" s="4">
        <f>F9+F19+F23+F26+F27+F31+F38+F42</f>
        <v>42412950.170000002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309847214.19999999</v>
      </c>
      <c r="C52" s="47">
        <v>303485220.64999998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250825824.91999999</v>
      </c>
      <c r="C53" s="47">
        <v>250360465.37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7239978.4000000004</v>
      </c>
      <c r="C54" s="47">
        <v>7189215.4000000004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-113760187.36</v>
      </c>
      <c r="C55" s="47">
        <v>-113760187.36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34361488.719999999</v>
      </c>
      <c r="F59" s="4">
        <f>F47+F57</f>
        <v>42412950.170000002</v>
      </c>
    </row>
    <row r="60" spans="1:6" x14ac:dyDescent="0.25">
      <c r="A60" s="3" t="s">
        <v>107</v>
      </c>
      <c r="B60" s="4">
        <f>SUM(B50:B58)</f>
        <v>454152830.15999997</v>
      </c>
      <c r="C60" s="4">
        <f>SUM(C50:C58)</f>
        <v>447274714.05999994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517097649.20999998</v>
      </c>
      <c r="C62" s="4">
        <f>SUM(C47+C60)</f>
        <v>493121990.41999996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182383011.69999999</v>
      </c>
      <c r="F63" s="47">
        <f>SUM(F64:F66)</f>
        <v>182383011.69999999</v>
      </c>
    </row>
    <row r="64" spans="1:6" x14ac:dyDescent="0.25">
      <c r="A64" s="45"/>
      <c r="B64" s="45"/>
      <c r="C64" s="45"/>
      <c r="D64" s="46" t="s">
        <v>111</v>
      </c>
      <c r="E64" s="47">
        <v>162351437.34</v>
      </c>
      <c r="F64" s="47">
        <v>162351437.34</v>
      </c>
    </row>
    <row r="65" spans="1:6" x14ac:dyDescent="0.25">
      <c r="A65" s="45"/>
      <c r="B65" s="45"/>
      <c r="C65" s="45"/>
      <c r="D65" s="50" t="s">
        <v>112</v>
      </c>
      <c r="E65" s="47">
        <v>20031574.359999999</v>
      </c>
      <c r="F65" s="47">
        <v>20031574.359999999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300353148.78999996</v>
      </c>
      <c r="F68" s="47">
        <f>SUM(F69:F73)</f>
        <v>268326028.55000001</v>
      </c>
    </row>
    <row r="69" spans="1:6" x14ac:dyDescent="0.25">
      <c r="A69" s="53"/>
      <c r="B69" s="45"/>
      <c r="C69" s="45"/>
      <c r="D69" s="46" t="s">
        <v>115</v>
      </c>
      <c r="E69" s="47">
        <v>47006413.969999999</v>
      </c>
      <c r="F69" s="47">
        <v>53494978.590000004</v>
      </c>
    </row>
    <row r="70" spans="1:6" x14ac:dyDescent="0.25">
      <c r="A70" s="53"/>
      <c r="B70" s="45"/>
      <c r="C70" s="45"/>
      <c r="D70" s="46" t="s">
        <v>116</v>
      </c>
      <c r="E70" s="47">
        <v>253346734.81999999</v>
      </c>
      <c r="F70" s="47">
        <v>214831049.96000001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482736160.48999995</v>
      </c>
      <c r="F79" s="4">
        <f>F63+F68+F75</f>
        <v>450709040.25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517097649.20999992</v>
      </c>
      <c r="F81" s="4">
        <f>F59+F79</f>
        <v>493121990.42000002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6:F63 B48:C49 B46:C46 B47 B59:C62 E67:F68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CORTAZAR, GTO</v>
      </c>
      <c r="B2" s="182"/>
      <c r="C2" s="182"/>
      <c r="D2" s="182"/>
      <c r="E2" s="182"/>
      <c r="F2" s="182"/>
      <c r="G2" s="183"/>
    </row>
    <row r="3" spans="1:7" x14ac:dyDescent="0.25">
      <c r="A3" s="178" t="s">
        <v>448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450</v>
      </c>
      <c r="B6" s="7" t="s">
        <v>451</v>
      </c>
      <c r="C6" s="33" t="s">
        <v>452</v>
      </c>
      <c r="D6" s="33" t="s">
        <v>453</v>
      </c>
      <c r="E6" s="33" t="s">
        <v>454</v>
      </c>
      <c r="F6" s="33" t="s">
        <v>455</v>
      </c>
      <c r="G6" s="33" t="s">
        <v>456</v>
      </c>
    </row>
    <row r="7" spans="1:7" ht="15.75" customHeight="1" x14ac:dyDescent="0.25">
      <c r="A7" s="26" t="s">
        <v>457</v>
      </c>
      <c r="B7" s="119">
        <v>244502371.50999999</v>
      </c>
      <c r="C7" s="119">
        <v>253477936.15600002</v>
      </c>
      <c r="D7" s="119">
        <f t="shared" ref="C7:G7" si="0">SUM(D8:D19)</f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458</v>
      </c>
      <c r="B8" s="75">
        <v>24369381.649999999</v>
      </c>
      <c r="C8" s="75">
        <v>25587850.732499998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461</v>
      </c>
      <c r="B11" s="75">
        <v>23888477.290000003</v>
      </c>
      <c r="C11" s="75">
        <v>25082901.154500004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462</v>
      </c>
      <c r="B12" s="75">
        <v>3096829.9700000007</v>
      </c>
      <c r="C12" s="75">
        <v>3282639.7682000007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463</v>
      </c>
      <c r="B13" s="75">
        <v>3790728.1599999997</v>
      </c>
      <c r="C13" s="75">
        <v>3942357.2863999996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465</v>
      </c>
      <c r="B15" s="75">
        <v>183220063.71000001</v>
      </c>
      <c r="C15" s="75">
        <v>188716665.62130001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466</v>
      </c>
      <c r="B16" s="75">
        <v>4315523.3899999997</v>
      </c>
      <c r="C16" s="75">
        <v>4531299.5594999995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467</v>
      </c>
      <c r="B17" s="75">
        <v>321367.34000000003</v>
      </c>
      <c r="C17" s="75">
        <v>334222.03360000002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469</v>
      </c>
      <c r="B19" s="75">
        <v>1500000</v>
      </c>
      <c r="C19" s="75">
        <v>2000000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470</v>
      </c>
      <c r="B20" s="75"/>
      <c r="C20" s="75"/>
      <c r="D20" s="75"/>
      <c r="E20" s="75"/>
      <c r="F20" s="75"/>
      <c r="G20" s="75"/>
    </row>
    <row r="21" spans="1:7" x14ac:dyDescent="0.25">
      <c r="A21" s="3" t="s">
        <v>471</v>
      </c>
      <c r="B21" s="119">
        <v>149964384.47999999</v>
      </c>
      <c r="C21" s="119">
        <v>159338137.93679997</v>
      </c>
      <c r="D21" s="119">
        <f t="shared" ref="C21:G21" si="1">SUM(D22:D26)</f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472</v>
      </c>
      <c r="B22" s="76">
        <v>124964384.47999999</v>
      </c>
      <c r="C22" s="76">
        <v>129338137.93679997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475</v>
      </c>
      <c r="B25" s="76">
        <v>25000000</v>
      </c>
      <c r="C25" s="76">
        <v>30000000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470</v>
      </c>
      <c r="B27" s="76"/>
      <c r="C27" s="76"/>
      <c r="D27" s="76"/>
      <c r="E27" s="76"/>
      <c r="F27" s="76"/>
      <c r="G27" s="76"/>
    </row>
    <row r="28" spans="1:7" x14ac:dyDescent="0.25">
      <c r="A28" s="3" t="s">
        <v>477</v>
      </c>
      <c r="B28" s="119">
        <v>0</v>
      </c>
      <c r="C28" s="119">
        <v>0</v>
      </c>
      <c r="D28" s="119">
        <f t="shared" ref="C28:G28" si="2">SUM(D29)</f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478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479</v>
      </c>
      <c r="B31" s="119">
        <v>394466755.99000001</v>
      </c>
      <c r="C31" s="119">
        <v>412816074.09280002</v>
      </c>
      <c r="D31" s="119">
        <f t="shared" ref="C31:G31" si="3">D21+D7+D28</f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D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482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CORTAZAR, GTO</v>
      </c>
      <c r="B2" s="182"/>
      <c r="C2" s="182"/>
      <c r="D2" s="182"/>
      <c r="E2" s="182"/>
      <c r="F2" s="182"/>
      <c r="G2" s="183"/>
    </row>
    <row r="3" spans="1:7" x14ac:dyDescent="0.25">
      <c r="A3" s="178" t="s">
        <v>483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450</v>
      </c>
      <c r="B6" s="7" t="s">
        <v>451</v>
      </c>
      <c r="C6" s="33" t="s">
        <v>452</v>
      </c>
      <c r="D6" s="33" t="s">
        <v>453</v>
      </c>
      <c r="E6" s="33" t="s">
        <v>454</v>
      </c>
      <c r="F6" s="33" t="s">
        <v>455</v>
      </c>
      <c r="G6" s="33" t="s">
        <v>456</v>
      </c>
    </row>
    <row r="7" spans="1:7" ht="15.75" customHeight="1" x14ac:dyDescent="0.25">
      <c r="A7" s="26" t="s">
        <v>484</v>
      </c>
      <c r="B7" s="119">
        <f t="shared" ref="B7:G7" si="0">SUM(B8:B16)</f>
        <v>244502371.50999999</v>
      </c>
      <c r="C7" s="119">
        <f t="shared" si="0"/>
        <v>255504978.22795001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485</v>
      </c>
      <c r="B8" s="75">
        <v>120274718.12</v>
      </c>
      <c r="C8" s="75">
        <f>+B8*1.045</f>
        <v>125687080.43539999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486</v>
      </c>
      <c r="B9" s="75">
        <v>15123601.07</v>
      </c>
      <c r="C9" s="75">
        <f t="shared" ref="C9:C16" si="1">+B9*1.045</f>
        <v>15804163.11815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54864678.07</v>
      </c>
      <c r="C10" s="75">
        <f t="shared" si="1"/>
        <v>57333588.583149999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36999965.719999999</v>
      </c>
      <c r="C11" s="75">
        <f t="shared" si="1"/>
        <v>38664964.177399993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489</v>
      </c>
      <c r="B12" s="75">
        <v>1950038.01</v>
      </c>
      <c r="C12" s="75">
        <f t="shared" si="1"/>
        <v>2037789.7204499999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490</v>
      </c>
      <c r="B13" s="75">
        <v>0</v>
      </c>
      <c r="C13" s="75">
        <f t="shared" si="1"/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1821367.34</v>
      </c>
      <c r="C14" s="75">
        <f t="shared" si="1"/>
        <v>1903328.8703000001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668003.18000000005</v>
      </c>
      <c r="C15" s="75">
        <f t="shared" si="1"/>
        <v>698063.32310000004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493</v>
      </c>
      <c r="B16" s="75">
        <v>12800000</v>
      </c>
      <c r="C16" s="75">
        <f t="shared" si="1"/>
        <v>13376000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494</v>
      </c>
      <c r="B18" s="119">
        <f>SUM(B19:B27)</f>
        <v>149964384.48000002</v>
      </c>
      <c r="C18" s="119">
        <f t="shared" ref="C18:G18" si="2">SUM(C19:C27)</f>
        <v>156712781.78159997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485</v>
      </c>
      <c r="B19" s="76">
        <v>57530631.890000001</v>
      </c>
      <c r="C19" s="75">
        <f t="shared" ref="C19:C27" si="3">+B19*1.045</f>
        <v>60119510.325049996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486</v>
      </c>
      <c r="B20" s="76">
        <v>27056862.760000002</v>
      </c>
      <c r="C20" s="75">
        <f t="shared" si="3"/>
        <v>28274421.584199999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487</v>
      </c>
      <c r="B21" s="76">
        <v>8502160.2799999993</v>
      </c>
      <c r="C21" s="75">
        <f t="shared" si="3"/>
        <v>8884757.4925999995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488</v>
      </c>
      <c r="B22" s="76">
        <v>3561933</v>
      </c>
      <c r="C22" s="75">
        <f t="shared" si="3"/>
        <v>3722219.9849999999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489</v>
      </c>
      <c r="B23" s="76">
        <v>91872</v>
      </c>
      <c r="C23" s="75">
        <f t="shared" si="3"/>
        <v>96006.239999999991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490</v>
      </c>
      <c r="B24" s="76">
        <v>0</v>
      </c>
      <c r="C24" s="75">
        <f t="shared" si="3"/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491</v>
      </c>
      <c r="B25" s="76">
        <v>53220924.549999997</v>
      </c>
      <c r="C25" s="75">
        <f t="shared" si="3"/>
        <v>55615866.15474999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5">
        <f t="shared" si="3"/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493</v>
      </c>
      <c r="B27" s="76">
        <v>0</v>
      </c>
      <c r="C27" s="75">
        <f t="shared" si="3"/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496</v>
      </c>
      <c r="B29" s="119">
        <f>B18+B7</f>
        <v>394466755.99000001</v>
      </c>
      <c r="C29" s="119">
        <f t="shared" ref="C29:G29" si="4">C18+C7</f>
        <v>412217760.00954998</v>
      </c>
      <c r="D29" s="119">
        <f t="shared" si="4"/>
        <v>0</v>
      </c>
      <c r="E29" s="119">
        <f t="shared" si="4"/>
        <v>0</v>
      </c>
      <c r="F29" s="119">
        <f t="shared" si="4"/>
        <v>0</v>
      </c>
      <c r="G29" s="119">
        <f t="shared" si="4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B29 D18:G29 C18 C28:C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8:G28 B18:G18 B29:G29 D9:G16 D27:G27 D19:G26 D8:G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F6" sqref="F6:G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CORTAZAR, GTO</v>
      </c>
      <c r="B2" s="182"/>
      <c r="C2" s="182"/>
      <c r="D2" s="182"/>
      <c r="E2" s="182"/>
      <c r="F2" s="182"/>
      <c r="G2" s="183"/>
    </row>
    <row r="3" spans="1:7" x14ac:dyDescent="0.25">
      <c r="A3" s="178" t="s">
        <v>498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499</v>
      </c>
      <c r="B5" s="7" t="s">
        <v>500</v>
      </c>
      <c r="C5" s="33" t="s">
        <v>501</v>
      </c>
      <c r="D5" s="33" t="s">
        <v>502</v>
      </c>
      <c r="E5" s="33" t="s">
        <v>503</v>
      </c>
      <c r="F5" s="33" t="s">
        <v>504</v>
      </c>
      <c r="G5" s="33" t="s">
        <v>505</v>
      </c>
    </row>
    <row r="6" spans="1:7" ht="15.75" customHeight="1" x14ac:dyDescent="0.25">
      <c r="A6" s="26" t="s">
        <v>506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v>233299162.13000005</v>
      </c>
      <c r="G6" s="119">
        <v>228446433.2351</v>
      </c>
    </row>
    <row r="7" spans="1:7" x14ac:dyDescent="0.25">
      <c r="A7" s="58" t="s">
        <v>458</v>
      </c>
      <c r="B7" s="75">
        <v>0</v>
      </c>
      <c r="C7" s="75">
        <v>0</v>
      </c>
      <c r="D7" s="75">
        <v>0</v>
      </c>
      <c r="E7" s="75">
        <v>0</v>
      </c>
      <c r="F7" s="75">
        <v>24153483.66</v>
      </c>
      <c r="G7" s="75">
        <v>23420868.327500004</v>
      </c>
    </row>
    <row r="8" spans="1:7" ht="15.75" customHeight="1" x14ac:dyDescent="0.2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23003306.399999999</v>
      </c>
      <c r="G10" s="75">
        <v>17215370.449999999</v>
      </c>
    </row>
    <row r="11" spans="1:7" x14ac:dyDescent="0.25">
      <c r="A11" s="58" t="s">
        <v>462</v>
      </c>
      <c r="B11" s="75">
        <v>0</v>
      </c>
      <c r="C11" s="75">
        <v>0</v>
      </c>
      <c r="D11" s="75">
        <v>0</v>
      </c>
      <c r="E11" s="75">
        <v>0</v>
      </c>
      <c r="F11" s="75">
        <v>3473031.58</v>
      </c>
      <c r="G11" s="75">
        <v>3104377.71</v>
      </c>
    </row>
    <row r="12" spans="1:7" x14ac:dyDescent="0.25">
      <c r="A12" s="58" t="s">
        <v>463</v>
      </c>
      <c r="B12" s="75">
        <v>0</v>
      </c>
      <c r="C12" s="75">
        <v>0</v>
      </c>
      <c r="D12" s="75">
        <v>0</v>
      </c>
      <c r="E12" s="75">
        <v>0</v>
      </c>
      <c r="F12" s="75">
        <v>4029985.17</v>
      </c>
      <c r="G12" s="75">
        <v>3556039.92</v>
      </c>
    </row>
    <row r="13" spans="1:7" x14ac:dyDescent="0.25">
      <c r="A13" s="59" t="s">
        <v>464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465</v>
      </c>
      <c r="B14" s="75">
        <v>0</v>
      </c>
      <c r="C14" s="75">
        <v>0</v>
      </c>
      <c r="D14" s="75">
        <v>0</v>
      </c>
      <c r="E14" s="75">
        <v>0</v>
      </c>
      <c r="F14" s="75">
        <v>173049758.49000004</v>
      </c>
      <c r="G14" s="75">
        <v>177071681.15440002</v>
      </c>
    </row>
    <row r="15" spans="1:7" x14ac:dyDescent="0.25">
      <c r="A15" s="58" t="s">
        <v>466</v>
      </c>
      <c r="B15" s="75">
        <v>0</v>
      </c>
      <c r="C15" s="75">
        <v>0</v>
      </c>
      <c r="D15" s="75">
        <v>0</v>
      </c>
      <c r="E15" s="75">
        <v>0</v>
      </c>
      <c r="F15" s="75">
        <v>3689794.55</v>
      </c>
      <c r="G15" s="75">
        <v>3712181.5432000002</v>
      </c>
    </row>
    <row r="16" spans="1:7" x14ac:dyDescent="0.25">
      <c r="A16" s="58" t="s">
        <v>467</v>
      </c>
      <c r="B16" s="75">
        <v>0</v>
      </c>
      <c r="C16" s="75">
        <v>0</v>
      </c>
      <c r="D16" s="75">
        <v>0</v>
      </c>
      <c r="E16" s="75">
        <v>0</v>
      </c>
      <c r="F16" s="75">
        <v>323795.55</v>
      </c>
      <c r="G16" s="75">
        <v>306064.13</v>
      </c>
    </row>
    <row r="17" spans="1:7" x14ac:dyDescent="0.25">
      <c r="A17" s="58" t="s">
        <v>468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1576006.73</v>
      </c>
      <c r="G18" s="75">
        <v>59850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507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v>244240149.59</v>
      </c>
      <c r="G20" s="119">
        <v>273501190.51999998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119615417</v>
      </c>
      <c r="G21" s="76">
        <v>119970562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200000</v>
      </c>
      <c r="G22" s="76">
        <v>0</v>
      </c>
    </row>
    <row r="23" spans="1:7" x14ac:dyDescent="0.2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124424732.59</v>
      </c>
      <c r="G24" s="76">
        <v>153530628.52000001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508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v>6000000</v>
      </c>
      <c r="G27" s="119">
        <v>12000000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6000000</v>
      </c>
      <c r="G28" s="76">
        <v>12000000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509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v>483539311.72000003</v>
      </c>
      <c r="G30" s="119">
        <v>513947623.75510001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480</v>
      </c>
      <c r="B33" s="91">
        <v>0</v>
      </c>
      <c r="C33" s="91">
        <v>0</v>
      </c>
      <c r="D33" s="91">
        <v>0</v>
      </c>
      <c r="E33" s="91">
        <v>0</v>
      </c>
      <c r="F33" s="91">
        <v>6000000</v>
      </c>
      <c r="G33" s="91">
        <v>12000000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481</v>
      </c>
      <c r="B35" s="91">
        <v>0</v>
      </c>
      <c r="C35" s="91">
        <v>0</v>
      </c>
      <c r="D35" s="91">
        <v>0</v>
      </c>
      <c r="E35" s="91">
        <v>0</v>
      </c>
      <c r="F35" s="91">
        <v>6000000</v>
      </c>
      <c r="G35" s="91">
        <v>12000000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510</v>
      </c>
    </row>
    <row r="39" spans="1:7" x14ac:dyDescent="0.25">
      <c r="A39" t="s">
        <v>511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E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F18" sqref="F18:F2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512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CORTAZAR, GTO</v>
      </c>
      <c r="B2" s="182"/>
      <c r="C2" s="182"/>
      <c r="D2" s="182"/>
      <c r="E2" s="182"/>
      <c r="F2" s="182"/>
      <c r="G2" s="183"/>
    </row>
    <row r="3" spans="1:7" x14ac:dyDescent="0.25">
      <c r="A3" s="178" t="s">
        <v>513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499</v>
      </c>
      <c r="B5" s="7" t="s">
        <v>500</v>
      </c>
      <c r="C5" s="33" t="s">
        <v>501</v>
      </c>
      <c r="D5" s="33" t="s">
        <v>502</v>
      </c>
      <c r="E5" s="33" t="s">
        <v>503</v>
      </c>
      <c r="F5" s="33" t="s">
        <v>504</v>
      </c>
      <c r="G5" s="33" t="s">
        <v>505</v>
      </c>
    </row>
    <row r="6" spans="1:7" ht="15.75" customHeight="1" x14ac:dyDescent="0.25">
      <c r="A6" s="26" t="s">
        <v>484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226817847.34999999</v>
      </c>
      <c r="G6" s="119">
        <f t="shared" si="0"/>
        <v>262556860.16</v>
      </c>
    </row>
    <row r="7" spans="1:7" x14ac:dyDescent="0.25">
      <c r="A7" s="58" t="s">
        <v>485</v>
      </c>
      <c r="B7" s="75">
        <v>0</v>
      </c>
      <c r="C7" s="75">
        <v>0</v>
      </c>
      <c r="D7" s="75">
        <v>0</v>
      </c>
      <c r="E7" s="75">
        <v>0</v>
      </c>
      <c r="F7" s="75">
        <v>102525496.19</v>
      </c>
      <c r="G7" s="75">
        <v>89285224.239999995</v>
      </c>
    </row>
    <row r="8" spans="1:7" ht="15.75" customHeight="1" x14ac:dyDescent="0.25">
      <c r="A8" s="58" t="s">
        <v>486</v>
      </c>
      <c r="B8" s="75">
        <v>0</v>
      </c>
      <c r="C8" s="75">
        <v>0</v>
      </c>
      <c r="D8" s="75">
        <v>0</v>
      </c>
      <c r="E8" s="75">
        <v>0</v>
      </c>
      <c r="F8" s="75">
        <v>18248365.32</v>
      </c>
      <c r="G8" s="75">
        <v>25447946.560000002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69863355.730000004</v>
      </c>
      <c r="G9" s="75">
        <v>82487074.660000011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30267849.579999998</v>
      </c>
      <c r="G10" s="75">
        <v>32082868.040000003</v>
      </c>
    </row>
    <row r="11" spans="1:7" x14ac:dyDescent="0.25">
      <c r="A11" s="58" t="s">
        <v>489</v>
      </c>
      <c r="B11" s="75">
        <v>0</v>
      </c>
      <c r="C11" s="75">
        <v>0</v>
      </c>
      <c r="D11" s="75">
        <v>0</v>
      </c>
      <c r="E11" s="75">
        <v>0</v>
      </c>
      <c r="F11" s="75">
        <v>1453632.66</v>
      </c>
      <c r="G11" s="75">
        <v>4371347.84</v>
      </c>
    </row>
    <row r="12" spans="1:7" x14ac:dyDescent="0.25">
      <c r="A12" s="58" t="s">
        <v>490</v>
      </c>
      <c r="B12" s="75">
        <v>0</v>
      </c>
      <c r="C12" s="75">
        <v>0</v>
      </c>
      <c r="D12" s="75">
        <v>0</v>
      </c>
      <c r="E12" s="75">
        <v>0</v>
      </c>
      <c r="F12" s="75">
        <v>3984147.87</v>
      </c>
      <c r="G12" s="75">
        <v>20760621.439999998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475000</v>
      </c>
      <c r="G14" s="75">
        <v>1888210.72</v>
      </c>
    </row>
    <row r="15" spans="1:7" x14ac:dyDescent="0.25">
      <c r="A15" s="58" t="s">
        <v>493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6233566.6600000001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494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216624443.42000002</v>
      </c>
      <c r="G17" s="119">
        <f t="shared" si="1"/>
        <v>299743450.65000004</v>
      </c>
    </row>
    <row r="18" spans="1:7" x14ac:dyDescent="0.25">
      <c r="A18" s="58" t="s">
        <v>485</v>
      </c>
      <c r="B18" s="76">
        <v>0</v>
      </c>
      <c r="C18" s="76">
        <v>0</v>
      </c>
      <c r="D18" s="76">
        <v>0</v>
      </c>
      <c r="E18" s="76">
        <v>0</v>
      </c>
      <c r="F18" s="76">
        <v>53643890.020000003</v>
      </c>
      <c r="G18" s="76">
        <v>82006390.939999998</v>
      </c>
    </row>
    <row r="19" spans="1:7" x14ac:dyDescent="0.2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32789370.129999999</v>
      </c>
      <c r="G19" s="76">
        <v>29170607.68</v>
      </c>
    </row>
    <row r="20" spans="1:7" x14ac:dyDescent="0.25">
      <c r="A20" s="58" t="s">
        <v>487</v>
      </c>
      <c r="B20" s="76">
        <v>0</v>
      </c>
      <c r="C20" s="76">
        <v>0</v>
      </c>
      <c r="D20" s="76">
        <v>0</v>
      </c>
      <c r="E20" s="76">
        <v>0</v>
      </c>
      <c r="F20" s="76">
        <v>8861856.4199999999</v>
      </c>
      <c r="G20" s="76">
        <v>13052606.999999998</v>
      </c>
    </row>
    <row r="21" spans="1:7" x14ac:dyDescent="0.2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5459257.6500000004</v>
      </c>
      <c r="G21" s="76">
        <v>5272917.84</v>
      </c>
    </row>
    <row r="22" spans="1:7" x14ac:dyDescent="0.25">
      <c r="A22" s="59" t="s">
        <v>489</v>
      </c>
      <c r="B22" s="76">
        <v>0</v>
      </c>
      <c r="C22" s="76">
        <v>0</v>
      </c>
      <c r="D22" s="76">
        <v>0</v>
      </c>
      <c r="E22" s="76">
        <v>0</v>
      </c>
      <c r="F22" s="76">
        <v>44552666.850000001</v>
      </c>
      <c r="G22" s="76">
        <v>103821429.15000001</v>
      </c>
    </row>
    <row r="23" spans="1:7" x14ac:dyDescent="0.2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71317402.349999994</v>
      </c>
      <c r="G23" s="76">
        <v>66419498.039999999</v>
      </c>
    </row>
    <row r="24" spans="1:7" x14ac:dyDescent="0.2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496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443442290.76999998</v>
      </c>
      <c r="G28" s="119">
        <f t="shared" si="2"/>
        <v>562300310.81000006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514</v>
      </c>
    </row>
    <row r="32" spans="1:7" x14ac:dyDescent="0.25">
      <c r="A32" t="s">
        <v>515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7:E15 B27:G28 B18:E2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516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MUNICIPIO DE CORTAZAR, GTO</v>
      </c>
      <c r="B2" s="182"/>
      <c r="C2" s="182"/>
      <c r="D2" s="182"/>
      <c r="E2" s="182"/>
      <c r="F2" s="183"/>
    </row>
    <row r="3" spans="1:6" x14ac:dyDescent="0.25">
      <c r="A3" s="178" t="s">
        <v>517</v>
      </c>
      <c r="B3" s="179"/>
      <c r="C3" s="179"/>
      <c r="D3" s="179"/>
      <c r="E3" s="179"/>
      <c r="F3" s="180"/>
    </row>
    <row r="4" spans="1:6" ht="30" x14ac:dyDescent="0.25">
      <c r="A4" s="139" t="s">
        <v>499</v>
      </c>
      <c r="B4" s="7" t="s">
        <v>518</v>
      </c>
      <c r="C4" s="33" t="s">
        <v>519</v>
      </c>
      <c r="D4" s="33" t="s">
        <v>520</v>
      </c>
      <c r="E4" s="33" t="s">
        <v>521</v>
      </c>
      <c r="F4" s="33" t="s">
        <v>522</v>
      </c>
    </row>
    <row r="5" spans="1:6" ht="15.75" customHeight="1" x14ac:dyDescent="0.25">
      <c r="A5" s="143" t="s">
        <v>523</v>
      </c>
      <c r="B5" s="148"/>
      <c r="C5" s="148"/>
      <c r="D5" s="148"/>
      <c r="E5" s="148"/>
      <c r="F5" s="148"/>
    </row>
    <row r="6" spans="1:6" ht="30" x14ac:dyDescent="0.25">
      <c r="A6" s="146" t="s">
        <v>524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525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526</v>
      </c>
      <c r="B9" s="145"/>
      <c r="C9" s="145"/>
      <c r="D9" s="145"/>
      <c r="E9" s="145"/>
      <c r="F9" s="145"/>
    </row>
    <row r="10" spans="1:6" x14ac:dyDescent="0.25">
      <c r="A10" s="146" t="s">
        <v>527</v>
      </c>
      <c r="B10" s="155"/>
      <c r="C10" s="155"/>
      <c r="D10" s="155"/>
      <c r="E10" s="155"/>
      <c r="F10" s="155"/>
    </row>
    <row r="11" spans="1:6" x14ac:dyDescent="0.25">
      <c r="A11" s="67" t="s">
        <v>528</v>
      </c>
      <c r="B11" s="155"/>
      <c r="C11" s="155"/>
      <c r="D11" s="155"/>
      <c r="E11" s="155"/>
      <c r="F11" s="155"/>
    </row>
    <row r="12" spans="1:6" x14ac:dyDescent="0.25">
      <c r="A12" s="67" t="s">
        <v>529</v>
      </c>
      <c r="B12" s="155"/>
      <c r="C12" s="155"/>
      <c r="D12" s="155"/>
      <c r="E12" s="155"/>
      <c r="F12" s="155"/>
    </row>
    <row r="13" spans="1:6" x14ac:dyDescent="0.25">
      <c r="A13" s="67" t="s">
        <v>530</v>
      </c>
      <c r="B13" s="155"/>
      <c r="C13" s="155"/>
      <c r="D13" s="155"/>
      <c r="E13" s="155"/>
      <c r="F13" s="155"/>
    </row>
    <row r="14" spans="1:6" x14ac:dyDescent="0.25">
      <c r="A14" s="146" t="s">
        <v>531</v>
      </c>
      <c r="B14" s="155"/>
      <c r="C14" s="155"/>
      <c r="D14" s="155"/>
      <c r="E14" s="155"/>
      <c r="F14" s="155"/>
    </row>
    <row r="15" spans="1:6" x14ac:dyDescent="0.25">
      <c r="A15" s="67" t="s">
        <v>528</v>
      </c>
      <c r="B15" s="155"/>
      <c r="C15" s="155"/>
      <c r="D15" s="155"/>
      <c r="E15" s="155"/>
      <c r="F15" s="155"/>
    </row>
    <row r="16" spans="1:6" x14ac:dyDescent="0.25">
      <c r="A16" s="67" t="s">
        <v>529</v>
      </c>
      <c r="B16" s="156"/>
      <c r="C16" s="156"/>
      <c r="D16" s="156"/>
      <c r="E16" s="156"/>
      <c r="F16" s="156"/>
    </row>
    <row r="17" spans="1:6" x14ac:dyDescent="0.25">
      <c r="A17" s="67" t="s">
        <v>530</v>
      </c>
      <c r="B17" s="157"/>
      <c r="C17" s="157"/>
      <c r="D17" s="157"/>
      <c r="E17" s="157"/>
      <c r="F17" s="157"/>
    </row>
    <row r="18" spans="1:6" x14ac:dyDescent="0.25">
      <c r="A18" s="146" t="s">
        <v>532</v>
      </c>
      <c r="B18" s="157"/>
      <c r="C18" s="157"/>
      <c r="D18" s="157"/>
      <c r="E18" s="157"/>
      <c r="F18" s="157"/>
    </row>
    <row r="19" spans="1:6" x14ac:dyDescent="0.25">
      <c r="A19" s="146" t="s">
        <v>533</v>
      </c>
      <c r="B19" s="157"/>
      <c r="C19" s="157"/>
      <c r="D19" s="157"/>
      <c r="E19" s="157"/>
      <c r="F19" s="157"/>
    </row>
    <row r="20" spans="1:6" x14ac:dyDescent="0.25">
      <c r="A20" s="146" t="s">
        <v>534</v>
      </c>
      <c r="B20" s="158"/>
      <c r="C20" s="158"/>
      <c r="D20" s="158"/>
      <c r="E20" s="158"/>
      <c r="F20" s="158"/>
    </row>
    <row r="21" spans="1:6" x14ac:dyDescent="0.25">
      <c r="A21" s="146" t="s">
        <v>535</v>
      </c>
      <c r="B21" s="158"/>
      <c r="C21" s="158"/>
      <c r="D21" s="158"/>
      <c r="E21" s="158"/>
      <c r="F21" s="158"/>
    </row>
    <row r="22" spans="1:6" x14ac:dyDescent="0.25">
      <c r="A22" s="146" t="s">
        <v>536</v>
      </c>
      <c r="B22" s="158"/>
      <c r="C22" s="158"/>
      <c r="D22" s="158"/>
      <c r="E22" s="158"/>
      <c r="F22" s="158"/>
    </row>
    <row r="23" spans="1:6" x14ac:dyDescent="0.25">
      <c r="A23" s="146" t="s">
        <v>537</v>
      </c>
      <c r="B23" s="158"/>
      <c r="C23" s="158"/>
      <c r="D23" s="158"/>
      <c r="E23" s="158"/>
      <c r="F23" s="158"/>
    </row>
    <row r="24" spans="1:6" x14ac:dyDescent="0.25">
      <c r="A24" s="146" t="s">
        <v>538</v>
      </c>
      <c r="B24" s="150"/>
      <c r="C24" s="150"/>
      <c r="D24" s="150"/>
      <c r="E24" s="150"/>
      <c r="F24" s="150"/>
    </row>
    <row r="25" spans="1:6" x14ac:dyDescent="0.25">
      <c r="A25" s="146" t="s">
        <v>539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540</v>
      </c>
      <c r="B27" s="149"/>
      <c r="C27" s="149"/>
      <c r="D27" s="149"/>
      <c r="E27" s="149"/>
      <c r="F27" s="149"/>
    </row>
    <row r="28" spans="1:6" x14ac:dyDescent="0.25">
      <c r="A28" s="146" t="s">
        <v>541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542</v>
      </c>
      <c r="B30" s="53"/>
      <c r="C30" s="53"/>
      <c r="D30" s="53"/>
      <c r="E30" s="53"/>
      <c r="F30" s="53"/>
    </row>
    <row r="31" spans="1:6" x14ac:dyDescent="0.25">
      <c r="A31" s="154" t="s">
        <v>527</v>
      </c>
      <c r="B31" s="91"/>
      <c r="C31" s="91"/>
      <c r="D31" s="91"/>
      <c r="E31" s="91"/>
      <c r="F31" s="91"/>
    </row>
    <row r="32" spans="1:6" x14ac:dyDescent="0.25">
      <c r="A32" s="154" t="s">
        <v>531</v>
      </c>
      <c r="B32" s="91"/>
      <c r="C32" s="91"/>
      <c r="D32" s="91"/>
      <c r="E32" s="91"/>
      <c r="F32" s="91"/>
    </row>
    <row r="33" spans="1:6" x14ac:dyDescent="0.25">
      <c r="A33" s="154" t="s">
        <v>543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544</v>
      </c>
      <c r="B35" s="53"/>
      <c r="C35" s="53"/>
      <c r="D35" s="53"/>
      <c r="E35" s="53"/>
      <c r="F35" s="53"/>
    </row>
    <row r="36" spans="1:6" x14ac:dyDescent="0.25">
      <c r="A36" s="154" t="s">
        <v>545</v>
      </c>
      <c r="B36" s="53"/>
      <c r="C36" s="53"/>
      <c r="D36" s="53"/>
      <c r="E36" s="53"/>
      <c r="F36" s="53"/>
    </row>
    <row r="37" spans="1:6" x14ac:dyDescent="0.25">
      <c r="A37" s="154" t="s">
        <v>546</v>
      </c>
      <c r="B37" s="53"/>
      <c r="C37" s="53"/>
      <c r="D37" s="53"/>
      <c r="E37" s="53"/>
      <c r="F37" s="53"/>
    </row>
    <row r="38" spans="1:6" x14ac:dyDescent="0.25">
      <c r="A38" s="154" t="s">
        <v>547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548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549</v>
      </c>
      <c r="B42" s="53"/>
      <c r="C42" s="53"/>
      <c r="D42" s="53"/>
      <c r="E42" s="53"/>
      <c r="F42" s="53"/>
    </row>
    <row r="43" spans="1:6" x14ac:dyDescent="0.25">
      <c r="A43" s="154" t="s">
        <v>550</v>
      </c>
      <c r="B43" s="91"/>
      <c r="C43" s="91"/>
      <c r="D43" s="91"/>
      <c r="E43" s="91"/>
      <c r="F43" s="91"/>
    </row>
    <row r="44" spans="1:6" x14ac:dyDescent="0.25">
      <c r="A44" s="154" t="s">
        <v>551</v>
      </c>
      <c r="B44" s="91"/>
      <c r="C44" s="91"/>
      <c r="D44" s="91"/>
      <c r="E44" s="91"/>
      <c r="F44" s="91"/>
    </row>
    <row r="45" spans="1:6" x14ac:dyDescent="0.25">
      <c r="A45" s="154" t="s">
        <v>552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553</v>
      </c>
      <c r="B47" s="53"/>
      <c r="C47" s="53"/>
      <c r="D47" s="53"/>
      <c r="E47" s="53"/>
      <c r="F47" s="53"/>
    </row>
    <row r="48" spans="1:6" x14ac:dyDescent="0.25">
      <c r="A48" s="154" t="s">
        <v>551</v>
      </c>
      <c r="B48" s="91"/>
      <c r="C48" s="91"/>
      <c r="D48" s="91"/>
      <c r="E48" s="91"/>
      <c r="F48" s="91"/>
    </row>
    <row r="49" spans="1:6" x14ac:dyDescent="0.25">
      <c r="A49" s="154" t="s">
        <v>552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554</v>
      </c>
      <c r="B51" s="53"/>
      <c r="C51" s="53"/>
      <c r="D51" s="53"/>
      <c r="E51" s="53"/>
      <c r="F51" s="53"/>
    </row>
    <row r="52" spans="1:6" x14ac:dyDescent="0.25">
      <c r="A52" s="154" t="s">
        <v>551</v>
      </c>
      <c r="B52" s="91"/>
      <c r="C52" s="91"/>
      <c r="D52" s="91"/>
      <c r="E52" s="91"/>
      <c r="F52" s="91"/>
    </row>
    <row r="53" spans="1:6" x14ac:dyDescent="0.25">
      <c r="A53" s="154" t="s">
        <v>552</v>
      </c>
      <c r="B53" s="91"/>
      <c r="C53" s="91"/>
      <c r="D53" s="91"/>
      <c r="E53" s="91"/>
      <c r="F53" s="91"/>
    </row>
    <row r="54" spans="1:6" x14ac:dyDescent="0.25">
      <c r="A54" s="154" t="s">
        <v>555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556</v>
      </c>
      <c r="B56" s="53"/>
      <c r="C56" s="53"/>
      <c r="D56" s="53"/>
      <c r="E56" s="53"/>
      <c r="F56" s="53"/>
    </row>
    <row r="57" spans="1:6" x14ac:dyDescent="0.25">
      <c r="A57" s="154" t="s">
        <v>551</v>
      </c>
      <c r="B57" s="91"/>
      <c r="C57" s="91"/>
      <c r="D57" s="91"/>
      <c r="E57" s="91"/>
      <c r="F57" s="91"/>
    </row>
    <row r="58" spans="1:6" x14ac:dyDescent="0.25">
      <c r="A58" s="154" t="s">
        <v>552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557</v>
      </c>
      <c r="B60" s="53"/>
      <c r="C60" s="53"/>
      <c r="D60" s="53"/>
      <c r="E60" s="53"/>
      <c r="F60" s="53"/>
    </row>
    <row r="61" spans="1:6" x14ac:dyDescent="0.25">
      <c r="A61" s="154" t="s">
        <v>558</v>
      </c>
      <c r="B61" s="141"/>
      <c r="C61" s="141"/>
      <c r="D61" s="141"/>
      <c r="E61" s="141"/>
      <c r="F61" s="141"/>
    </row>
    <row r="62" spans="1:6" x14ac:dyDescent="0.25">
      <c r="A62" s="154" t="s">
        <v>559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560</v>
      </c>
      <c r="B64" s="141"/>
      <c r="C64" s="141"/>
      <c r="D64" s="141"/>
      <c r="E64" s="141"/>
      <c r="F64" s="141"/>
    </row>
    <row r="65" spans="1:6" x14ac:dyDescent="0.25">
      <c r="A65" s="154" t="s">
        <v>561</v>
      </c>
      <c r="B65" s="141"/>
      <c r="C65" s="141"/>
      <c r="D65" s="141"/>
      <c r="E65" s="141"/>
      <c r="F65" s="141"/>
    </row>
    <row r="66" spans="1:6" x14ac:dyDescent="0.25">
      <c r="A66" s="154" t="s">
        <v>562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447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MUNICIPIO DE CORTAZAR, GTO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4" t="s">
        <v>499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563</v>
      </c>
      <c r="C7" s="185"/>
      <c r="D7" s="185"/>
      <c r="E7" s="185"/>
      <c r="F7" s="185"/>
      <c r="G7" s="185"/>
    </row>
    <row r="8" spans="1:7" ht="30" x14ac:dyDescent="0.25">
      <c r="A8" s="71" t="s">
        <v>506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482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CORTAZAR,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8" t="s">
        <v>574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563</v>
      </c>
      <c r="C7" s="185"/>
      <c r="D7" s="185"/>
      <c r="E7" s="185"/>
      <c r="F7" s="185"/>
      <c r="G7" s="185"/>
    </row>
    <row r="8" spans="1:7" x14ac:dyDescent="0.25">
      <c r="A8" s="26" t="s">
        <v>484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487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488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493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496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497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CORTAZAR,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498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499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578</v>
      </c>
    </row>
    <row r="7" spans="1:7" x14ac:dyDescent="0.25">
      <c r="A7" s="62" t="s">
        <v>506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509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589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590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591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512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CORTAZAR,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513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574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592</v>
      </c>
    </row>
    <row r="7" spans="1:7" x14ac:dyDescent="0.25">
      <c r="A7" s="26" t="s">
        <v>484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590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591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516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MUNICIPIO DE CORTAZAR, GTO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517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518</v>
      </c>
      <c r="C4" s="121" t="s">
        <v>519</v>
      </c>
      <c r="D4" s="121" t="s">
        <v>520</v>
      </c>
      <c r="E4" s="121" t="s">
        <v>521</v>
      </c>
      <c r="F4" s="121" t="s">
        <v>522</v>
      </c>
    </row>
    <row r="5" spans="1:6" ht="12.75" customHeight="1" x14ac:dyDescent="0.25">
      <c r="A5" s="18" t="s">
        <v>523</v>
      </c>
      <c r="B5" s="53"/>
      <c r="C5" s="53"/>
      <c r="D5" s="53"/>
      <c r="E5" s="53"/>
      <c r="F5" s="53"/>
    </row>
    <row r="6" spans="1:6" ht="30" x14ac:dyDescent="0.25">
      <c r="A6" s="59" t="s">
        <v>524</v>
      </c>
      <c r="B6" s="60"/>
      <c r="C6" s="60"/>
      <c r="D6" s="60"/>
      <c r="E6" s="60"/>
      <c r="F6" s="60"/>
    </row>
    <row r="7" spans="1:6" ht="15" x14ac:dyDescent="0.25">
      <c r="A7" s="59" t="s">
        <v>525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526</v>
      </c>
      <c r="B9" s="45"/>
      <c r="C9" s="45"/>
      <c r="D9" s="45"/>
      <c r="E9" s="45"/>
      <c r="F9" s="45"/>
    </row>
    <row r="10" spans="1:6" ht="15" x14ac:dyDescent="0.25">
      <c r="A10" s="59" t="s">
        <v>527</v>
      </c>
      <c r="B10" s="60"/>
      <c r="C10" s="60"/>
      <c r="D10" s="60"/>
      <c r="E10" s="60"/>
      <c r="F10" s="60"/>
    </row>
    <row r="11" spans="1:6" ht="15" x14ac:dyDescent="0.25">
      <c r="A11" s="80" t="s">
        <v>528</v>
      </c>
      <c r="B11" s="60"/>
      <c r="C11" s="60"/>
      <c r="D11" s="60"/>
      <c r="E11" s="60"/>
      <c r="F11" s="60"/>
    </row>
    <row r="12" spans="1:6" ht="15" x14ac:dyDescent="0.25">
      <c r="A12" s="80" t="s">
        <v>529</v>
      </c>
      <c r="B12" s="60"/>
      <c r="C12" s="60"/>
      <c r="D12" s="60"/>
      <c r="E12" s="60"/>
      <c r="F12" s="60"/>
    </row>
    <row r="13" spans="1:6" ht="15" x14ac:dyDescent="0.25">
      <c r="A13" s="80" t="s">
        <v>530</v>
      </c>
      <c r="B13" s="60"/>
      <c r="C13" s="60"/>
      <c r="D13" s="60"/>
      <c r="E13" s="60"/>
      <c r="F13" s="60"/>
    </row>
    <row r="14" spans="1:6" ht="15" x14ac:dyDescent="0.25">
      <c r="A14" s="59" t="s">
        <v>531</v>
      </c>
      <c r="B14" s="60"/>
      <c r="C14" s="60"/>
      <c r="D14" s="60"/>
      <c r="E14" s="60"/>
      <c r="F14" s="60"/>
    </row>
    <row r="15" spans="1:6" ht="15" x14ac:dyDescent="0.25">
      <c r="A15" s="80" t="s">
        <v>528</v>
      </c>
      <c r="B15" s="60"/>
      <c r="C15" s="60"/>
      <c r="D15" s="60"/>
      <c r="E15" s="60"/>
      <c r="F15" s="60"/>
    </row>
    <row r="16" spans="1:6" ht="15" x14ac:dyDescent="0.25">
      <c r="A16" s="80" t="s">
        <v>529</v>
      </c>
      <c r="B16" s="60"/>
      <c r="C16" s="60"/>
      <c r="D16" s="60"/>
      <c r="E16" s="60"/>
      <c r="F16" s="60"/>
    </row>
    <row r="17" spans="1:6" ht="15" x14ac:dyDescent="0.25">
      <c r="A17" s="80" t="s">
        <v>530</v>
      </c>
      <c r="B17" s="60"/>
      <c r="C17" s="60"/>
      <c r="D17" s="60"/>
      <c r="E17" s="60"/>
      <c r="F17" s="60"/>
    </row>
    <row r="18" spans="1:6" ht="15" x14ac:dyDescent="0.25">
      <c r="A18" s="59" t="s">
        <v>532</v>
      </c>
      <c r="B18" s="122"/>
      <c r="C18" s="60"/>
      <c r="D18" s="60"/>
      <c r="E18" s="60"/>
      <c r="F18" s="60"/>
    </row>
    <row r="19" spans="1:6" ht="15" x14ac:dyDescent="0.25">
      <c r="A19" s="59" t="s">
        <v>533</v>
      </c>
      <c r="B19" s="60"/>
      <c r="C19" s="60"/>
      <c r="D19" s="60"/>
      <c r="E19" s="60"/>
      <c r="F19" s="60"/>
    </row>
    <row r="20" spans="1:6" ht="30" x14ac:dyDescent="0.25">
      <c r="A20" s="59" t="s">
        <v>534</v>
      </c>
      <c r="B20" s="123"/>
      <c r="C20" s="123"/>
      <c r="D20" s="123"/>
      <c r="E20" s="123"/>
      <c r="F20" s="123"/>
    </row>
    <row r="21" spans="1:6" ht="30" x14ac:dyDescent="0.25">
      <c r="A21" s="59" t="s">
        <v>535</v>
      </c>
      <c r="B21" s="123"/>
      <c r="C21" s="123"/>
      <c r="D21" s="123"/>
      <c r="E21" s="123"/>
      <c r="F21" s="123"/>
    </row>
    <row r="22" spans="1:6" ht="30" x14ac:dyDescent="0.25">
      <c r="A22" s="59" t="s">
        <v>536</v>
      </c>
      <c r="B22" s="123"/>
      <c r="C22" s="123"/>
      <c r="D22" s="123"/>
      <c r="E22" s="123"/>
      <c r="F22" s="123"/>
    </row>
    <row r="23" spans="1:6" ht="15" x14ac:dyDescent="0.25">
      <c r="A23" s="59" t="s">
        <v>537</v>
      </c>
      <c r="B23" s="123"/>
      <c r="C23" s="123"/>
      <c r="D23" s="123"/>
      <c r="E23" s="123"/>
      <c r="F23" s="123"/>
    </row>
    <row r="24" spans="1:6" ht="15" x14ac:dyDescent="0.25">
      <c r="A24" s="59" t="s">
        <v>538</v>
      </c>
      <c r="B24" s="124"/>
      <c r="C24" s="60"/>
      <c r="D24" s="60"/>
      <c r="E24" s="60"/>
      <c r="F24" s="60"/>
    </row>
    <row r="25" spans="1:6" ht="15" x14ac:dyDescent="0.25">
      <c r="A25" s="59" t="s">
        <v>539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540</v>
      </c>
      <c r="B27" s="45"/>
      <c r="C27" s="45"/>
      <c r="D27" s="45"/>
      <c r="E27" s="45"/>
      <c r="F27" s="45"/>
    </row>
    <row r="28" spans="1:6" ht="15" x14ac:dyDescent="0.25">
      <c r="A28" s="59" t="s">
        <v>541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542</v>
      </c>
      <c r="B30" s="45"/>
      <c r="C30" s="45"/>
      <c r="D30" s="45"/>
      <c r="E30" s="45"/>
      <c r="F30" s="45"/>
    </row>
    <row r="31" spans="1:6" ht="15" x14ac:dyDescent="0.25">
      <c r="A31" s="59" t="s">
        <v>527</v>
      </c>
      <c r="B31" s="60"/>
      <c r="C31" s="60"/>
      <c r="D31" s="60"/>
      <c r="E31" s="60"/>
      <c r="F31" s="60"/>
    </row>
    <row r="32" spans="1:6" ht="15" x14ac:dyDescent="0.25">
      <c r="A32" s="59" t="s">
        <v>531</v>
      </c>
      <c r="B32" s="60"/>
      <c r="C32" s="60"/>
      <c r="D32" s="60"/>
      <c r="E32" s="60"/>
      <c r="F32" s="60"/>
    </row>
    <row r="33" spans="1:6" ht="15" x14ac:dyDescent="0.25">
      <c r="A33" s="59" t="s">
        <v>543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544</v>
      </c>
      <c r="B35" s="45"/>
      <c r="C35" s="45"/>
      <c r="D35" s="45"/>
      <c r="E35" s="45"/>
      <c r="F35" s="45"/>
    </row>
    <row r="36" spans="1:6" ht="15" x14ac:dyDescent="0.25">
      <c r="A36" s="59" t="s">
        <v>545</v>
      </c>
      <c r="B36" s="60"/>
      <c r="C36" s="60"/>
      <c r="D36" s="60"/>
      <c r="E36" s="60"/>
      <c r="F36" s="60"/>
    </row>
    <row r="37" spans="1:6" ht="15" x14ac:dyDescent="0.25">
      <c r="A37" s="59" t="s">
        <v>546</v>
      </c>
      <c r="B37" s="60"/>
      <c r="C37" s="60"/>
      <c r="D37" s="60"/>
      <c r="E37" s="60"/>
      <c r="F37" s="60"/>
    </row>
    <row r="38" spans="1:6" ht="15" x14ac:dyDescent="0.25">
      <c r="A38" s="59" t="s">
        <v>547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548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549</v>
      </c>
      <c r="B42" s="45"/>
      <c r="C42" s="45"/>
      <c r="D42" s="45"/>
      <c r="E42" s="45"/>
      <c r="F42" s="45"/>
    </row>
    <row r="43" spans="1:6" ht="15" x14ac:dyDescent="0.25">
      <c r="A43" s="59" t="s">
        <v>550</v>
      </c>
      <c r="B43" s="60"/>
      <c r="C43" s="60"/>
      <c r="D43" s="60"/>
      <c r="E43" s="60"/>
      <c r="F43" s="60"/>
    </row>
    <row r="44" spans="1:6" ht="15" x14ac:dyDescent="0.25">
      <c r="A44" s="59" t="s">
        <v>551</v>
      </c>
      <c r="B44" s="60"/>
      <c r="C44" s="60"/>
      <c r="D44" s="60"/>
      <c r="E44" s="60"/>
      <c r="F44" s="60"/>
    </row>
    <row r="45" spans="1:6" ht="15" x14ac:dyDescent="0.25">
      <c r="A45" s="59" t="s">
        <v>552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553</v>
      </c>
      <c r="B47" s="45"/>
      <c r="C47" s="45"/>
      <c r="D47" s="45"/>
      <c r="E47" s="45"/>
      <c r="F47" s="45"/>
    </row>
    <row r="48" spans="1:6" ht="15" x14ac:dyDescent="0.25">
      <c r="A48" s="59" t="s">
        <v>551</v>
      </c>
      <c r="B48" s="123"/>
      <c r="C48" s="123"/>
      <c r="D48" s="123"/>
      <c r="E48" s="123"/>
      <c r="F48" s="123"/>
    </row>
    <row r="49" spans="1:6" ht="15" x14ac:dyDescent="0.25">
      <c r="A49" s="59" t="s">
        <v>552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554</v>
      </c>
      <c r="B51" s="45"/>
      <c r="C51" s="45"/>
      <c r="D51" s="45"/>
      <c r="E51" s="45"/>
      <c r="F51" s="45"/>
    </row>
    <row r="52" spans="1:6" ht="15" x14ac:dyDescent="0.25">
      <c r="A52" s="59" t="s">
        <v>551</v>
      </c>
      <c r="B52" s="60"/>
      <c r="C52" s="60"/>
      <c r="D52" s="60"/>
      <c r="E52" s="60"/>
      <c r="F52" s="60"/>
    </row>
    <row r="53" spans="1:6" ht="15" x14ac:dyDescent="0.25">
      <c r="A53" s="59" t="s">
        <v>552</v>
      </c>
      <c r="B53" s="60"/>
      <c r="C53" s="60"/>
      <c r="D53" s="60"/>
      <c r="E53" s="60"/>
      <c r="F53" s="60"/>
    </row>
    <row r="54" spans="1:6" ht="15" x14ac:dyDescent="0.25">
      <c r="A54" s="59" t="s">
        <v>555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556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551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552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557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558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559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560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561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562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18" sqref="B18: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MUNICIPIO DE CORTAZAR, GTO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42412950.170000002</v>
      </c>
      <c r="C18" s="108"/>
      <c r="D18" s="108"/>
      <c r="E18" s="108"/>
      <c r="F18" s="4">
        <v>25361488.719999999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v>42412950.170000002</v>
      </c>
      <c r="C20" s="4">
        <v>0</v>
      </c>
      <c r="D20" s="4">
        <v>0</v>
      </c>
      <c r="E20" s="4">
        <v>0</v>
      </c>
      <c r="F20" s="4">
        <v>25361488.719999999</v>
      </c>
      <c r="G20" s="4">
        <f t="shared" ref="B20:H20" si="3">G8+G18</f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MUNICIPIO DE CORTAZAR, GTO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25" zoomScale="75" zoomScaleNormal="75" workbookViewId="0">
      <selection activeCell="B41" sqref="B41:D4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191</v>
      </c>
      <c r="B1" s="161"/>
      <c r="C1" s="161"/>
      <c r="D1" s="162"/>
    </row>
    <row r="2" spans="1:4" x14ac:dyDescent="0.25">
      <c r="A2" s="110" t="str">
        <f>'Formato 1'!A2</f>
        <v>MUNICIPIO DE CORTAZAR, GTO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382466755.99000001</v>
      </c>
      <c r="C8" s="14">
        <f>SUM(C9:C11)</f>
        <v>108057059.67999999</v>
      </c>
      <c r="D8" s="14">
        <f>SUM(D9:D11)</f>
        <v>107642253.28999999</v>
      </c>
    </row>
    <row r="9" spans="1:4" x14ac:dyDescent="0.25">
      <c r="A9" s="58" t="s">
        <v>197</v>
      </c>
      <c r="B9" s="94">
        <v>269502371.50999999</v>
      </c>
      <c r="C9" s="94">
        <v>78118331.659999996</v>
      </c>
      <c r="D9" s="94">
        <v>77703525.269999996</v>
      </c>
    </row>
    <row r="10" spans="1:4" x14ac:dyDescent="0.25">
      <c r="A10" s="58" t="s">
        <v>198</v>
      </c>
      <c r="B10" s="94">
        <v>124964384.48</v>
      </c>
      <c r="C10" s="94">
        <v>32938728.02</v>
      </c>
      <c r="D10" s="94">
        <v>32938728.02</v>
      </c>
    </row>
    <row r="11" spans="1:4" x14ac:dyDescent="0.25">
      <c r="A11" s="58" t="s">
        <v>199</v>
      </c>
      <c r="B11" s="94">
        <v>-12000000</v>
      </c>
      <c r="C11" s="94">
        <v>-3000000</v>
      </c>
      <c r="D11" s="94">
        <v>-3000000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382466755.99000001</v>
      </c>
      <c r="C13" s="14">
        <f>C14+C15</f>
        <v>70928761.810000002</v>
      </c>
      <c r="D13" s="14">
        <f>D14+D15</f>
        <v>70503022.870000005</v>
      </c>
    </row>
    <row r="14" spans="1:4" x14ac:dyDescent="0.25">
      <c r="A14" s="58" t="s">
        <v>201</v>
      </c>
      <c r="B14" s="94">
        <v>232502371.50999999</v>
      </c>
      <c r="C14" s="94">
        <v>49086816.210000001</v>
      </c>
      <c r="D14" s="94">
        <v>48661077.270000003</v>
      </c>
    </row>
    <row r="15" spans="1:4" x14ac:dyDescent="0.25">
      <c r="A15" s="58" t="s">
        <v>202</v>
      </c>
      <c r="B15" s="94">
        <v>149964384.47999999</v>
      </c>
      <c r="C15" s="94">
        <v>21841945.600000001</v>
      </c>
      <c r="D15" s="94">
        <v>21841945.600000001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6376388.6999999993</v>
      </c>
      <c r="D17" s="14">
        <f>D18+D19</f>
        <v>6376388.6999999993</v>
      </c>
    </row>
    <row r="18" spans="1:4" x14ac:dyDescent="0.25">
      <c r="A18" s="58" t="s">
        <v>204</v>
      </c>
      <c r="B18" s="16">
        <v>0</v>
      </c>
      <c r="C18" s="47">
        <v>968662.89</v>
      </c>
      <c r="D18" s="47">
        <v>968662.89</v>
      </c>
    </row>
    <row r="19" spans="1:4" x14ac:dyDescent="0.25">
      <c r="A19" s="58" t="s">
        <v>205</v>
      </c>
      <c r="B19" s="16">
        <v>0</v>
      </c>
      <c r="C19" s="47">
        <v>5407725.8099999996</v>
      </c>
      <c r="D19" s="47">
        <v>5407725.8099999996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43504686.569999993</v>
      </c>
      <c r="D21" s="14">
        <f>D8-D13+D17</f>
        <v>43515619.11999999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12000000</v>
      </c>
      <c r="C23" s="14">
        <f>C21-C11</f>
        <v>46504686.569999993</v>
      </c>
      <c r="D23" s="14">
        <f>D21-D11</f>
        <v>46515619.11999999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12000000</v>
      </c>
      <c r="C25" s="14">
        <f>C23-C17</f>
        <v>40128297.86999999</v>
      </c>
      <c r="D25" s="14">
        <f>D23-D17</f>
        <v>40139230.419999987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800000</v>
      </c>
      <c r="C29" s="4">
        <f>C30+C31</f>
        <v>451916.66</v>
      </c>
      <c r="D29" s="4">
        <f>D30+D31</f>
        <v>451916.66</v>
      </c>
    </row>
    <row r="30" spans="1:4" x14ac:dyDescent="0.25">
      <c r="A30" s="58" t="s">
        <v>213</v>
      </c>
      <c r="B30" s="47">
        <v>800000</v>
      </c>
      <c r="C30" s="47">
        <v>451916.66</v>
      </c>
      <c r="D30" s="47">
        <v>451916.66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12800000</v>
      </c>
      <c r="C33" s="4">
        <f>C25+C29</f>
        <v>40580214.529999986</v>
      </c>
      <c r="D33" s="4">
        <f>D25+D29</f>
        <v>40591147.079999983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12000000</v>
      </c>
      <c r="C40" s="4">
        <f>C41+C42</f>
        <v>3000000</v>
      </c>
      <c r="D40" s="4">
        <f>D41+D42</f>
        <v>3000000</v>
      </c>
    </row>
    <row r="41" spans="1:4" x14ac:dyDescent="0.25">
      <c r="A41" s="58" t="s">
        <v>221</v>
      </c>
      <c r="B41" s="47">
        <v>12000000</v>
      </c>
      <c r="C41" s="47">
        <v>3000000</v>
      </c>
      <c r="D41" s="47">
        <v>3000000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-12000000</v>
      </c>
      <c r="C44" s="4">
        <f>C37-C40</f>
        <v>-3000000</v>
      </c>
      <c r="D44" s="4">
        <f>D37-D40</f>
        <v>-3000000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269502371.50999999</v>
      </c>
      <c r="C48" s="96">
        <f>C9</f>
        <v>78118331.659999996</v>
      </c>
      <c r="D48" s="96">
        <f>D9</f>
        <v>77703525.269999996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232502371.50999999</v>
      </c>
      <c r="C53" s="47">
        <f>C14</f>
        <v>49086816.210000001</v>
      </c>
      <c r="D53" s="47">
        <f>D14</f>
        <v>48661077.270000003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968662.89</v>
      </c>
      <c r="D55" s="47">
        <f>D18</f>
        <v>968662.89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37000000</v>
      </c>
      <c r="C57" s="4">
        <f>C48+C49-C53+C55</f>
        <v>30000178.339999996</v>
      </c>
      <c r="D57" s="4">
        <f>D48+D49-D53+D55</f>
        <v>30011110.889999993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37000000</v>
      </c>
      <c r="C59" s="4">
        <f>C57-C49</f>
        <v>30000178.339999996</v>
      </c>
      <c r="D59" s="4">
        <f>D57-D49</f>
        <v>30011110.889999993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124964384.48</v>
      </c>
      <c r="C63" s="98">
        <f>C10</f>
        <v>32938728.02</v>
      </c>
      <c r="D63" s="98">
        <f>D10</f>
        <v>32938728.02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149964384.47999999</v>
      </c>
      <c r="C68" s="94">
        <f>C15</f>
        <v>21841945.600000001</v>
      </c>
      <c r="D68" s="94">
        <f>D15</f>
        <v>21841945.600000001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5407725.8099999996</v>
      </c>
      <c r="D70" s="94">
        <f>D19</f>
        <v>5407725.8099999996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-24999999.999999985</v>
      </c>
      <c r="C72" s="14">
        <f>C63+C64-C68+C70</f>
        <v>16504508.229999997</v>
      </c>
      <c r="D72" s="14">
        <f>D63+D64-D68+D70</f>
        <v>16504508.229999997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-24999999.999999985</v>
      </c>
      <c r="C74" s="14">
        <f>C72-C64</f>
        <v>16504508.229999997</v>
      </c>
      <c r="D74" s="14">
        <f>D72-D64</f>
        <v>16504508.229999997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40 B48:D59 B63:D74 B12:D13 B16:D17 B20:D25 B18:B19 B32:D33 B42:D4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27" zoomScale="75" zoomScaleNormal="75" workbookViewId="0">
      <selection activeCell="B48" sqref="B48:G4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CORTAZAR,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30" x14ac:dyDescent="0.25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24369381.649999999</v>
      </c>
      <c r="C9" s="47">
        <v>1431185.12</v>
      </c>
      <c r="D9" s="47">
        <v>25800566.77</v>
      </c>
      <c r="E9" s="47">
        <v>20040359.989999998</v>
      </c>
      <c r="F9" s="47">
        <v>19789634.960000001</v>
      </c>
      <c r="G9" s="47">
        <v>-4579746.6900000004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58" t="s">
        <v>245</v>
      </c>
      <c r="B12" s="47">
        <v>23888477.289999999</v>
      </c>
      <c r="C12" s="47">
        <v>1157098.29</v>
      </c>
      <c r="D12" s="47">
        <v>25045575.579999998</v>
      </c>
      <c r="E12" s="47">
        <v>6471248.2800000003</v>
      </c>
      <c r="F12" s="47">
        <v>6375078.6900000004</v>
      </c>
      <c r="G12" s="47">
        <v>-17513398.600000001</v>
      </c>
    </row>
    <row r="13" spans="1:7" x14ac:dyDescent="0.25">
      <c r="A13" s="58" t="s">
        <v>246</v>
      </c>
      <c r="B13" s="47">
        <v>3096829.97</v>
      </c>
      <c r="C13" s="47">
        <v>0</v>
      </c>
      <c r="D13" s="47">
        <v>3096829.97</v>
      </c>
      <c r="E13" s="47">
        <v>420276.52</v>
      </c>
      <c r="F13" s="47">
        <v>417368.78</v>
      </c>
      <c r="G13" s="47">
        <v>-2679461.19</v>
      </c>
    </row>
    <row r="14" spans="1:7" x14ac:dyDescent="0.25">
      <c r="A14" s="58" t="s">
        <v>247</v>
      </c>
      <c r="B14" s="47">
        <v>3790728.16</v>
      </c>
      <c r="C14" s="47">
        <v>420547.05</v>
      </c>
      <c r="D14" s="47">
        <v>4211275.21</v>
      </c>
      <c r="E14" s="47">
        <v>1583223.66</v>
      </c>
      <c r="F14" s="47">
        <v>1545499.63</v>
      </c>
      <c r="G14" s="47">
        <v>-2245228.5299999998</v>
      </c>
    </row>
    <row r="15" spans="1:7" x14ac:dyDescent="0.25">
      <c r="A15" s="58" t="s">
        <v>248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92" t="s">
        <v>249</v>
      </c>
      <c r="B16" s="47">
        <v>183220063.71000001</v>
      </c>
      <c r="C16" s="47">
        <v>3674385.62</v>
      </c>
      <c r="D16" s="47">
        <v>186894449.33000001</v>
      </c>
      <c r="E16" s="47">
        <v>48559590.759999998</v>
      </c>
      <c r="F16" s="47">
        <v>48559590.759999998</v>
      </c>
      <c r="G16" s="47">
        <v>-134660472.94999999</v>
      </c>
    </row>
    <row r="17" spans="1:7" x14ac:dyDescent="0.25">
      <c r="A17" s="77" t="s">
        <v>250</v>
      </c>
      <c r="B17" s="47">
        <v>125046403.14</v>
      </c>
      <c r="C17" s="47">
        <v>1530718.62</v>
      </c>
      <c r="D17" s="47">
        <v>126577121.76000001</v>
      </c>
      <c r="E17" s="47">
        <v>32398131.59</v>
      </c>
      <c r="F17" s="47">
        <v>32398131.59</v>
      </c>
      <c r="G17" s="47">
        <v>-92648271.549999997</v>
      </c>
    </row>
    <row r="18" spans="1:7" x14ac:dyDescent="0.25">
      <c r="A18" s="77" t="s">
        <v>251</v>
      </c>
      <c r="B18" s="47">
        <v>40646862.109999999</v>
      </c>
      <c r="C18" s="47">
        <v>185463.39</v>
      </c>
      <c r="D18" s="47">
        <v>40832325.5</v>
      </c>
      <c r="E18" s="47">
        <v>10923554.34</v>
      </c>
      <c r="F18" s="47">
        <v>10923554.34</v>
      </c>
      <c r="G18" s="47">
        <v>-29723307.77</v>
      </c>
    </row>
    <row r="19" spans="1:7" x14ac:dyDescent="0.25">
      <c r="A19" s="77" t="s">
        <v>252</v>
      </c>
      <c r="B19" s="47">
        <v>7880670.3899999997</v>
      </c>
      <c r="C19" s="47">
        <v>1216469.6499999999</v>
      </c>
      <c r="D19" s="47">
        <v>9097140.0399999991</v>
      </c>
      <c r="E19" s="47">
        <v>2124655.2799999998</v>
      </c>
      <c r="F19" s="47">
        <v>2124655.2799999998</v>
      </c>
      <c r="G19" s="47">
        <v>-5756015.1100000003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255</v>
      </c>
      <c r="B22" s="47">
        <v>3344764.21</v>
      </c>
      <c r="C22" s="47">
        <v>125127.61</v>
      </c>
      <c r="D22" s="47">
        <v>3469891.82</v>
      </c>
      <c r="E22" s="47">
        <v>1036580.7</v>
      </c>
      <c r="F22" s="47">
        <v>1036580.7</v>
      </c>
      <c r="G22" s="47">
        <v>-2308183.5099999998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258</v>
      </c>
      <c r="B25" s="47">
        <v>2466417.0299999998</v>
      </c>
      <c r="C25" s="47">
        <v>128915.68</v>
      </c>
      <c r="D25" s="47">
        <v>2595332.71</v>
      </c>
      <c r="E25" s="47">
        <v>609324.85</v>
      </c>
      <c r="F25" s="47">
        <v>609324.85</v>
      </c>
      <c r="G25" s="47">
        <v>-1857092.18</v>
      </c>
    </row>
    <row r="26" spans="1:7" x14ac:dyDescent="0.25">
      <c r="A26" s="77" t="s">
        <v>259</v>
      </c>
      <c r="B26" s="47">
        <v>3834946.83</v>
      </c>
      <c r="C26" s="47">
        <v>487690.67</v>
      </c>
      <c r="D26" s="47">
        <v>4322637.5</v>
      </c>
      <c r="E26" s="47">
        <v>1467344</v>
      </c>
      <c r="F26" s="47">
        <v>1467344</v>
      </c>
      <c r="G26" s="47">
        <v>-2367602.83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58" t="s">
        <v>261</v>
      </c>
      <c r="B28" s="47">
        <v>4315523.3899999997</v>
      </c>
      <c r="C28" s="47">
        <v>-848852.47999999998</v>
      </c>
      <c r="D28" s="47">
        <v>3466670.91</v>
      </c>
      <c r="E28" s="47">
        <v>779433.51</v>
      </c>
      <c r="F28" s="47">
        <v>779433.51</v>
      </c>
      <c r="G28" s="47">
        <v>-3536089.88</v>
      </c>
    </row>
    <row r="29" spans="1:7" x14ac:dyDescent="0.25">
      <c r="A29" s="77" t="s">
        <v>262</v>
      </c>
      <c r="B29" s="47">
        <v>7181.55</v>
      </c>
      <c r="C29" s="47">
        <v>0</v>
      </c>
      <c r="D29" s="47">
        <v>7181.55</v>
      </c>
      <c r="E29" s="47">
        <v>1595.33</v>
      </c>
      <c r="F29" s="47">
        <v>1595.33</v>
      </c>
      <c r="G29" s="47">
        <v>-5586.22</v>
      </c>
    </row>
    <row r="30" spans="1:7" x14ac:dyDescent="0.25">
      <c r="A30" s="77" t="s">
        <v>263</v>
      </c>
      <c r="B30" s="47">
        <v>312430.08000000002</v>
      </c>
      <c r="C30" s="47">
        <v>3908.16</v>
      </c>
      <c r="D30" s="47">
        <v>316338.24</v>
      </c>
      <c r="E30" s="47">
        <v>79084.56</v>
      </c>
      <c r="F30" s="47">
        <v>79084.56</v>
      </c>
      <c r="G30" s="47">
        <v>-233345.52</v>
      </c>
    </row>
    <row r="31" spans="1:7" x14ac:dyDescent="0.25">
      <c r="A31" s="77" t="s">
        <v>264</v>
      </c>
      <c r="B31" s="47">
        <v>2295911.7599999998</v>
      </c>
      <c r="C31" s="47">
        <v>35735.61</v>
      </c>
      <c r="D31" s="47">
        <v>2331647.37</v>
      </c>
      <c r="E31" s="47">
        <v>511109.96</v>
      </c>
      <c r="F31" s="47">
        <v>511109.96</v>
      </c>
      <c r="G31" s="47">
        <v>-1784801.8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266</v>
      </c>
      <c r="B33" s="47">
        <v>1700000</v>
      </c>
      <c r="C33" s="47">
        <v>-888496.25</v>
      </c>
      <c r="D33" s="47">
        <v>811503.75</v>
      </c>
      <c r="E33" s="47">
        <v>187643.66</v>
      </c>
      <c r="F33" s="47">
        <v>187643.66</v>
      </c>
      <c r="G33" s="47">
        <v>-1512356.34</v>
      </c>
    </row>
    <row r="34" spans="1:7" ht="14.45" customHeight="1" x14ac:dyDescent="0.25">
      <c r="A34" s="58" t="s">
        <v>267</v>
      </c>
      <c r="B34" s="47">
        <v>26821367.34</v>
      </c>
      <c r="C34" s="47">
        <v>-12368805.359999999</v>
      </c>
      <c r="D34" s="47">
        <v>14452561.98</v>
      </c>
      <c r="E34" s="47">
        <v>264195.53999999998</v>
      </c>
      <c r="F34" s="47">
        <v>236915.54</v>
      </c>
      <c r="G34" s="47">
        <v>-26584451.800000001</v>
      </c>
    </row>
    <row r="35" spans="1:7" ht="14.45" customHeight="1" x14ac:dyDescent="0.25">
      <c r="A35" s="58" t="s">
        <v>268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8" t="s">
        <v>270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0">SUM(B9,B10,B11,B12,B13,B14,B15,B16,B28,B34,B35,B37)</f>
        <v>269502371.50999999</v>
      </c>
      <c r="C41" s="4">
        <f t="shared" si="0"/>
        <v>-6534441.7599999998</v>
      </c>
      <c r="D41" s="4">
        <f t="shared" si="0"/>
        <v>262967929.75</v>
      </c>
      <c r="E41" s="4">
        <f t="shared" si="0"/>
        <v>78118328.260000005</v>
      </c>
      <c r="F41" s="4">
        <f t="shared" si="0"/>
        <v>77703521.870000005</v>
      </c>
      <c r="G41" s="4">
        <f t="shared" si="0"/>
        <v>-191798849.63999999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1">SUM(B46:B53)</f>
        <v>124964384.47999999</v>
      </c>
      <c r="C45" s="47">
        <f t="shared" si="1"/>
        <v>-337571.48</v>
      </c>
      <c r="D45" s="47">
        <f t="shared" si="1"/>
        <v>124626813</v>
      </c>
      <c r="E45" s="47">
        <f t="shared" si="1"/>
        <v>32938728.020000003</v>
      </c>
      <c r="F45" s="47">
        <f t="shared" si="1"/>
        <v>32938728.020000003</v>
      </c>
      <c r="G45" s="47">
        <f t="shared" si="1"/>
        <v>-92025656.459999993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2">F47-B47</f>
        <v>0</v>
      </c>
    </row>
    <row r="48" spans="1:7" x14ac:dyDescent="0.25">
      <c r="A48" s="80" t="s">
        <v>279</v>
      </c>
      <c r="B48" s="47">
        <v>32103588.960000001</v>
      </c>
      <c r="C48" s="47">
        <v>-3067773.96</v>
      </c>
      <c r="D48" s="47">
        <v>29035815</v>
      </c>
      <c r="E48" s="47">
        <v>8970730.0800000001</v>
      </c>
      <c r="F48" s="47">
        <v>8970730.0800000001</v>
      </c>
      <c r="G48" s="47">
        <v>-23132858.879999999</v>
      </c>
    </row>
    <row r="49" spans="1:7" ht="30" x14ac:dyDescent="0.25">
      <c r="A49" s="80" t="s">
        <v>280</v>
      </c>
      <c r="B49" s="47">
        <v>92860795.519999996</v>
      </c>
      <c r="C49" s="47">
        <v>2730202.48</v>
      </c>
      <c r="D49" s="47">
        <v>95590998</v>
      </c>
      <c r="E49" s="47">
        <v>23967997.940000001</v>
      </c>
      <c r="F49" s="47">
        <v>23967997.940000001</v>
      </c>
      <c r="G49" s="47">
        <v>-68892797.579999998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2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2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2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3">SUM(B55:B58)</f>
        <v>0</v>
      </c>
      <c r="C54" s="47">
        <f t="shared" si="3"/>
        <v>0</v>
      </c>
      <c r="D54" s="47">
        <f t="shared" si="3"/>
        <v>0</v>
      </c>
      <c r="E54" s="47">
        <f t="shared" si="3"/>
        <v>0</v>
      </c>
      <c r="F54" s="47">
        <f t="shared" si="3"/>
        <v>0</v>
      </c>
      <c r="G54" s="47">
        <f t="shared" si="3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4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4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4"/>
        <v>0</v>
      </c>
    </row>
    <row r="59" spans="1:7" x14ac:dyDescent="0.25">
      <c r="A59" s="58" t="s">
        <v>290</v>
      </c>
      <c r="B59" s="47">
        <f t="shared" ref="B59:G59" si="5">SUM(B60:B61)</f>
        <v>0</v>
      </c>
      <c r="C59" s="47">
        <f t="shared" si="5"/>
        <v>0</v>
      </c>
      <c r="D59" s="47">
        <f t="shared" si="5"/>
        <v>0</v>
      </c>
      <c r="E59" s="47">
        <f t="shared" si="5"/>
        <v>0</v>
      </c>
      <c r="F59" s="47">
        <f t="shared" si="5"/>
        <v>0</v>
      </c>
      <c r="G59" s="47">
        <f t="shared" si="5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6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6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6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7">B45+B54+B59+B62+B63</f>
        <v>124964384.47999999</v>
      </c>
      <c r="C65" s="4">
        <f t="shared" si="7"/>
        <v>-337571.48</v>
      </c>
      <c r="D65" s="4">
        <f t="shared" si="7"/>
        <v>124626813</v>
      </c>
      <c r="E65" s="4">
        <f t="shared" si="7"/>
        <v>32938728.020000003</v>
      </c>
      <c r="F65" s="4">
        <f t="shared" si="7"/>
        <v>32938728.020000003</v>
      </c>
      <c r="G65" s="4">
        <f t="shared" si="7"/>
        <v>-92025656.459999993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8">B68</f>
        <v>0</v>
      </c>
      <c r="C67" s="4">
        <f t="shared" si="8"/>
        <v>0</v>
      </c>
      <c r="D67" s="4">
        <f t="shared" si="8"/>
        <v>0</v>
      </c>
      <c r="E67" s="4">
        <f t="shared" si="8"/>
        <v>0</v>
      </c>
      <c r="F67" s="4">
        <f t="shared" si="8"/>
        <v>0</v>
      </c>
      <c r="G67" s="4">
        <f t="shared" si="8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9">B41+B65+B67</f>
        <v>394466755.99000001</v>
      </c>
      <c r="C70" s="4">
        <f t="shared" si="9"/>
        <v>-6872013.2400000002</v>
      </c>
      <c r="D70" s="4">
        <f t="shared" si="9"/>
        <v>387594742.75</v>
      </c>
      <c r="E70" s="4">
        <f t="shared" si="9"/>
        <v>111057056.28</v>
      </c>
      <c r="F70" s="4">
        <f t="shared" si="9"/>
        <v>110642249.89000002</v>
      </c>
      <c r="G70" s="4">
        <f t="shared" si="9"/>
        <v>-283824506.09999996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0">B73+B74</f>
        <v>0</v>
      </c>
      <c r="C75" s="4">
        <f t="shared" si="10"/>
        <v>0</v>
      </c>
      <c r="D75" s="4">
        <f t="shared" si="10"/>
        <v>0</v>
      </c>
      <c r="E75" s="4">
        <f t="shared" si="10"/>
        <v>0</v>
      </c>
      <c r="F75" s="4">
        <f t="shared" si="10"/>
        <v>0</v>
      </c>
      <c r="G75" s="4">
        <f t="shared" si="10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0:F47 B60:F75 G60:G76 G55:G58 G40:G47 B50:F58 G50:G53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05" zoomScale="75" zoomScaleNormal="75" workbookViewId="0">
      <selection activeCell="A105" sqref="A1:XFD104857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303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MUNICIPIO DE CORTAZAR, GTO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30" x14ac:dyDescent="0.25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25">
      <c r="A9" s="27" t="s">
        <v>312</v>
      </c>
      <c r="B9" s="83">
        <v>244502371.50999999</v>
      </c>
      <c r="C9" s="83">
        <v>11924552.470000001</v>
      </c>
      <c r="D9" s="83">
        <v>256426923.97999999</v>
      </c>
      <c r="E9" s="83">
        <v>52086816.210000001</v>
      </c>
      <c r="F9" s="83">
        <v>51661077.270000003</v>
      </c>
      <c r="G9" s="83">
        <v>204340107.77000001</v>
      </c>
    </row>
    <row r="10" spans="1:7" x14ac:dyDescent="0.25">
      <c r="A10" s="84" t="s">
        <v>313</v>
      </c>
      <c r="B10" s="83">
        <v>120274718.12</v>
      </c>
      <c r="C10" s="83">
        <v>1923828.14</v>
      </c>
      <c r="D10" s="83">
        <v>122198546.26000001</v>
      </c>
      <c r="E10" s="83">
        <v>26013379.940000001</v>
      </c>
      <c r="F10" s="83">
        <v>25823051</v>
      </c>
      <c r="G10" s="83">
        <v>96185166.319999993</v>
      </c>
    </row>
    <row r="11" spans="1:7" x14ac:dyDescent="0.25">
      <c r="A11" s="85" t="s">
        <v>314</v>
      </c>
      <c r="B11" s="75">
        <v>34618770.350000001</v>
      </c>
      <c r="C11" s="75">
        <v>317107.27</v>
      </c>
      <c r="D11" s="75">
        <v>34935877.619999997</v>
      </c>
      <c r="E11" s="75">
        <v>7427438.4000000004</v>
      </c>
      <c r="F11" s="75">
        <v>7427438.4000000004</v>
      </c>
      <c r="G11" s="75">
        <v>27508439.219999999</v>
      </c>
    </row>
    <row r="12" spans="1:7" x14ac:dyDescent="0.25">
      <c r="A12" s="85" t="s">
        <v>315</v>
      </c>
      <c r="B12" s="75">
        <v>7993321.9800000004</v>
      </c>
      <c r="C12" s="75">
        <v>20134.8</v>
      </c>
      <c r="D12" s="75">
        <v>8013456.7800000003</v>
      </c>
      <c r="E12" s="75">
        <v>1659468.39</v>
      </c>
      <c r="F12" s="75">
        <v>1659468.39</v>
      </c>
      <c r="G12" s="75">
        <v>6353988.3899999997</v>
      </c>
    </row>
    <row r="13" spans="1:7" x14ac:dyDescent="0.25">
      <c r="A13" s="85" t="s">
        <v>316</v>
      </c>
      <c r="B13" s="75">
        <v>9392542.7899999991</v>
      </c>
      <c r="C13" s="75">
        <v>562951.62</v>
      </c>
      <c r="D13" s="75">
        <v>9955494.4100000001</v>
      </c>
      <c r="E13" s="75">
        <v>1184825.1599999999</v>
      </c>
      <c r="F13" s="75">
        <v>1181998.07</v>
      </c>
      <c r="G13" s="75">
        <v>8770669.25</v>
      </c>
    </row>
    <row r="14" spans="1:7" x14ac:dyDescent="0.25">
      <c r="A14" s="85" t="s">
        <v>317</v>
      </c>
      <c r="B14" s="75">
        <v>14758326.800000001</v>
      </c>
      <c r="C14" s="75">
        <v>-0.01</v>
      </c>
      <c r="D14" s="75">
        <v>14758326.789999999</v>
      </c>
      <c r="E14" s="75">
        <v>3019956.99</v>
      </c>
      <c r="F14" s="75">
        <v>3019956.99</v>
      </c>
      <c r="G14" s="75">
        <v>11738369.800000001</v>
      </c>
    </row>
    <row r="15" spans="1:7" x14ac:dyDescent="0.25">
      <c r="A15" s="85" t="s">
        <v>318</v>
      </c>
      <c r="B15" s="75">
        <v>53511756.200000003</v>
      </c>
      <c r="C15" s="75">
        <v>1023634.46</v>
      </c>
      <c r="D15" s="75">
        <v>54535390.659999996</v>
      </c>
      <c r="E15" s="75">
        <v>12721691</v>
      </c>
      <c r="F15" s="75">
        <v>12534189.15</v>
      </c>
      <c r="G15" s="75">
        <v>41813699.659999996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321</v>
      </c>
      <c r="B18" s="83">
        <v>15123601.07</v>
      </c>
      <c r="C18" s="83">
        <v>2152963.64</v>
      </c>
      <c r="D18" s="83">
        <v>17276564.710000001</v>
      </c>
      <c r="E18" s="83">
        <v>4123757.97</v>
      </c>
      <c r="F18" s="83">
        <v>4120347.97</v>
      </c>
      <c r="G18" s="83">
        <v>13152806.74</v>
      </c>
    </row>
    <row r="19" spans="1:7" x14ac:dyDescent="0.25">
      <c r="A19" s="85" t="s">
        <v>322</v>
      </c>
      <c r="B19" s="75">
        <v>2844648.98</v>
      </c>
      <c r="C19" s="75">
        <v>327927.78000000003</v>
      </c>
      <c r="D19" s="75">
        <v>3172576.76</v>
      </c>
      <c r="E19" s="75">
        <v>785897.44</v>
      </c>
      <c r="F19" s="75">
        <v>785897.44</v>
      </c>
      <c r="G19" s="75">
        <v>2386679.3199999998</v>
      </c>
    </row>
    <row r="20" spans="1:7" x14ac:dyDescent="0.25">
      <c r="A20" s="85" t="s">
        <v>323</v>
      </c>
      <c r="B20" s="75">
        <v>699800</v>
      </c>
      <c r="C20" s="75">
        <v>592500</v>
      </c>
      <c r="D20" s="75">
        <v>1292300</v>
      </c>
      <c r="E20" s="75">
        <v>185601.67</v>
      </c>
      <c r="F20" s="75">
        <v>185601.67</v>
      </c>
      <c r="G20" s="75">
        <v>1106698.33</v>
      </c>
    </row>
    <row r="21" spans="1:7" x14ac:dyDescent="0.25">
      <c r="A21" s="85" t="s">
        <v>324</v>
      </c>
      <c r="B21" s="75">
        <v>10000</v>
      </c>
      <c r="C21" s="75">
        <v>0</v>
      </c>
      <c r="D21" s="75">
        <v>10000</v>
      </c>
      <c r="E21" s="75">
        <v>0</v>
      </c>
      <c r="F21" s="75">
        <v>0</v>
      </c>
      <c r="G21" s="75">
        <v>10000</v>
      </c>
    </row>
    <row r="22" spans="1:7" x14ac:dyDescent="0.25">
      <c r="A22" s="85" t="s">
        <v>325</v>
      </c>
      <c r="B22" s="75">
        <v>2211099.2400000002</v>
      </c>
      <c r="C22" s="75">
        <v>490856</v>
      </c>
      <c r="D22" s="75">
        <v>2701955.24</v>
      </c>
      <c r="E22" s="75">
        <v>709254.49</v>
      </c>
      <c r="F22" s="75">
        <v>709254.49</v>
      </c>
      <c r="G22" s="75">
        <v>1992700.75</v>
      </c>
    </row>
    <row r="23" spans="1:7" x14ac:dyDescent="0.25">
      <c r="A23" s="85" t="s">
        <v>326</v>
      </c>
      <c r="B23" s="75">
        <v>574500</v>
      </c>
      <c r="C23" s="75">
        <v>30000</v>
      </c>
      <c r="D23" s="75">
        <v>604500</v>
      </c>
      <c r="E23" s="75">
        <v>282352.11</v>
      </c>
      <c r="F23" s="75">
        <v>280277.11</v>
      </c>
      <c r="G23" s="75">
        <v>322147.89</v>
      </c>
    </row>
    <row r="24" spans="1:7" x14ac:dyDescent="0.25">
      <c r="A24" s="85" t="s">
        <v>327</v>
      </c>
      <c r="B24" s="75">
        <v>5940695.5700000003</v>
      </c>
      <c r="C24" s="75">
        <v>75000</v>
      </c>
      <c r="D24" s="75">
        <v>6015695.5700000003</v>
      </c>
      <c r="E24" s="75">
        <v>1392258.36</v>
      </c>
      <c r="F24" s="75">
        <v>1390923.36</v>
      </c>
      <c r="G24" s="75">
        <v>4623437.21</v>
      </c>
    </row>
    <row r="25" spans="1:7" x14ac:dyDescent="0.25">
      <c r="A25" s="85" t="s">
        <v>328</v>
      </c>
      <c r="B25" s="75">
        <v>1900000</v>
      </c>
      <c r="C25" s="75">
        <v>226481.5</v>
      </c>
      <c r="D25" s="75">
        <v>2126481.5</v>
      </c>
      <c r="E25" s="75">
        <v>501623.06</v>
      </c>
      <c r="F25" s="75">
        <v>501623.06</v>
      </c>
      <c r="G25" s="75">
        <v>1624858.44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330</v>
      </c>
      <c r="B27" s="75">
        <v>942857.28</v>
      </c>
      <c r="C27" s="75">
        <v>410198.36</v>
      </c>
      <c r="D27" s="75">
        <v>1353055.64</v>
      </c>
      <c r="E27" s="75">
        <v>266770.84000000003</v>
      </c>
      <c r="F27" s="75">
        <v>266770.84000000003</v>
      </c>
      <c r="G27" s="75">
        <v>1086284.8</v>
      </c>
    </row>
    <row r="28" spans="1:7" x14ac:dyDescent="0.25">
      <c r="A28" s="84" t="s">
        <v>331</v>
      </c>
      <c r="B28" s="83">
        <v>54864678.07</v>
      </c>
      <c r="C28" s="83">
        <v>4524126.62</v>
      </c>
      <c r="D28" s="83">
        <v>59388804.689999998</v>
      </c>
      <c r="E28" s="83">
        <v>11666765.439999999</v>
      </c>
      <c r="F28" s="83">
        <v>11434765.439999999</v>
      </c>
      <c r="G28" s="83">
        <v>47722039.25</v>
      </c>
    </row>
    <row r="29" spans="1:7" x14ac:dyDescent="0.25">
      <c r="A29" s="85" t="s">
        <v>332</v>
      </c>
      <c r="B29" s="75">
        <v>16236088.25</v>
      </c>
      <c r="C29" s="75">
        <v>-2055358.73</v>
      </c>
      <c r="D29" s="75">
        <v>14180729.52</v>
      </c>
      <c r="E29" s="75">
        <v>5426942.5599999996</v>
      </c>
      <c r="F29" s="75">
        <v>5194942.5599999996</v>
      </c>
      <c r="G29" s="75">
        <v>8753786.9600000009</v>
      </c>
    </row>
    <row r="30" spans="1:7" x14ac:dyDescent="0.25">
      <c r="A30" s="85" t="s">
        <v>333</v>
      </c>
      <c r="B30" s="75">
        <v>3937548.6</v>
      </c>
      <c r="C30" s="75">
        <v>737486.88</v>
      </c>
      <c r="D30" s="75">
        <v>4675035.4800000004</v>
      </c>
      <c r="E30" s="75">
        <v>1944503.72</v>
      </c>
      <c r="F30" s="75">
        <v>1944503.72</v>
      </c>
      <c r="G30" s="75">
        <v>2730531.76</v>
      </c>
    </row>
    <row r="31" spans="1:7" x14ac:dyDescent="0.25">
      <c r="A31" s="85" t="s">
        <v>334</v>
      </c>
      <c r="B31" s="75">
        <v>5673989.2599999998</v>
      </c>
      <c r="C31" s="75">
        <v>772920.4</v>
      </c>
      <c r="D31" s="75">
        <v>6446909.6600000001</v>
      </c>
      <c r="E31" s="75">
        <v>1310982.73</v>
      </c>
      <c r="F31" s="75">
        <v>1310982.73</v>
      </c>
      <c r="G31" s="75">
        <v>5135926.93</v>
      </c>
    </row>
    <row r="32" spans="1:7" x14ac:dyDescent="0.25">
      <c r="A32" s="85" t="s">
        <v>335</v>
      </c>
      <c r="B32" s="75">
        <v>990000</v>
      </c>
      <c r="C32" s="75">
        <v>0</v>
      </c>
      <c r="D32" s="75">
        <v>990000</v>
      </c>
      <c r="E32" s="75">
        <v>56067.17</v>
      </c>
      <c r="F32" s="75">
        <v>56067.17</v>
      </c>
      <c r="G32" s="75">
        <v>933932.83</v>
      </c>
    </row>
    <row r="33" spans="1:7" ht="14.45" customHeight="1" x14ac:dyDescent="0.25">
      <c r="A33" s="85" t="s">
        <v>336</v>
      </c>
      <c r="B33" s="75">
        <v>7658185.3499999996</v>
      </c>
      <c r="C33" s="75">
        <v>843800</v>
      </c>
      <c r="D33" s="75">
        <v>8501985.3499999996</v>
      </c>
      <c r="E33" s="75">
        <v>811283.27</v>
      </c>
      <c r="F33" s="75">
        <v>811283.27</v>
      </c>
      <c r="G33" s="75">
        <v>7690702.0800000001</v>
      </c>
    </row>
    <row r="34" spans="1:7" ht="14.45" customHeight="1" x14ac:dyDescent="0.25">
      <c r="A34" s="85" t="s">
        <v>337</v>
      </c>
      <c r="B34" s="75">
        <v>2000000</v>
      </c>
      <c r="C34" s="75">
        <v>0</v>
      </c>
      <c r="D34" s="75">
        <v>2000000</v>
      </c>
      <c r="E34" s="75">
        <v>247528.43</v>
      </c>
      <c r="F34" s="75">
        <v>247528.43</v>
      </c>
      <c r="G34" s="75">
        <v>1752471.57</v>
      </c>
    </row>
    <row r="35" spans="1:7" ht="14.45" customHeight="1" x14ac:dyDescent="0.25">
      <c r="A35" s="85" t="s">
        <v>338</v>
      </c>
      <c r="B35" s="75">
        <v>272000</v>
      </c>
      <c r="C35" s="75">
        <v>200000</v>
      </c>
      <c r="D35" s="75">
        <v>472000</v>
      </c>
      <c r="E35" s="75">
        <v>25448.71</v>
      </c>
      <c r="F35" s="75">
        <v>25448.71</v>
      </c>
      <c r="G35" s="75">
        <v>446551.29</v>
      </c>
    </row>
    <row r="36" spans="1:7" ht="14.45" customHeight="1" x14ac:dyDescent="0.25">
      <c r="A36" s="85" t="s">
        <v>339</v>
      </c>
      <c r="B36" s="75">
        <v>14389845.550000001</v>
      </c>
      <c r="C36" s="75">
        <v>0</v>
      </c>
      <c r="D36" s="75">
        <v>14389845.550000001</v>
      </c>
      <c r="E36" s="75">
        <v>654828.85</v>
      </c>
      <c r="F36" s="75">
        <v>654828.85</v>
      </c>
      <c r="G36" s="75">
        <v>13735016.699999999</v>
      </c>
    </row>
    <row r="37" spans="1:7" ht="14.45" customHeight="1" x14ac:dyDescent="0.25">
      <c r="A37" s="85" t="s">
        <v>340</v>
      </c>
      <c r="B37" s="75">
        <v>3707021.06</v>
      </c>
      <c r="C37" s="75">
        <v>4025278.07</v>
      </c>
      <c r="D37" s="75">
        <v>7732299.1299999999</v>
      </c>
      <c r="E37" s="75">
        <v>1189180</v>
      </c>
      <c r="F37" s="75">
        <v>1189180</v>
      </c>
      <c r="G37" s="75">
        <v>6543119.1299999999</v>
      </c>
    </row>
    <row r="38" spans="1:7" x14ac:dyDescent="0.25">
      <c r="A38" s="84" t="s">
        <v>341</v>
      </c>
      <c r="B38" s="83">
        <v>36999965.719999999</v>
      </c>
      <c r="C38" s="83">
        <v>39905</v>
      </c>
      <c r="D38" s="83">
        <v>37039870.719999999</v>
      </c>
      <c r="E38" s="83">
        <v>5686075.9000000004</v>
      </c>
      <c r="F38" s="83">
        <v>5686075.9000000004</v>
      </c>
      <c r="G38" s="83">
        <v>31353794.82</v>
      </c>
    </row>
    <row r="39" spans="1:7" x14ac:dyDescent="0.25">
      <c r="A39" s="85" t="s">
        <v>342</v>
      </c>
      <c r="B39" s="75">
        <v>12000000</v>
      </c>
      <c r="C39" s="75">
        <v>1039905</v>
      </c>
      <c r="D39" s="75">
        <v>13039905</v>
      </c>
      <c r="E39" s="75">
        <v>3000000</v>
      </c>
      <c r="F39" s="75">
        <v>3000000</v>
      </c>
      <c r="G39" s="75">
        <v>10039905</v>
      </c>
    </row>
    <row r="40" spans="1:7" x14ac:dyDescent="0.25">
      <c r="A40" s="85" t="s">
        <v>343</v>
      </c>
      <c r="B40" s="75">
        <v>56160</v>
      </c>
      <c r="C40" s="75">
        <v>0</v>
      </c>
      <c r="D40" s="75">
        <v>56160</v>
      </c>
      <c r="E40" s="75">
        <v>23000</v>
      </c>
      <c r="F40" s="75">
        <v>23000</v>
      </c>
      <c r="G40" s="75">
        <v>33160</v>
      </c>
    </row>
    <row r="41" spans="1:7" x14ac:dyDescent="0.25">
      <c r="A41" s="85" t="s">
        <v>344</v>
      </c>
      <c r="B41" s="75">
        <v>1700000</v>
      </c>
      <c r="C41" s="75">
        <v>500000</v>
      </c>
      <c r="D41" s="75">
        <v>2200000</v>
      </c>
      <c r="E41" s="75">
        <v>185000</v>
      </c>
      <c r="F41" s="75">
        <v>185000</v>
      </c>
      <c r="G41" s="75">
        <v>2015000</v>
      </c>
    </row>
    <row r="42" spans="1:7" x14ac:dyDescent="0.25">
      <c r="A42" s="85" t="s">
        <v>345</v>
      </c>
      <c r="B42" s="75">
        <v>19244737.34</v>
      </c>
      <c r="C42" s="75">
        <v>-1500000</v>
      </c>
      <c r="D42" s="75">
        <v>17744737.34</v>
      </c>
      <c r="E42" s="75">
        <v>1687488.61</v>
      </c>
      <c r="F42" s="75">
        <v>1687488.61</v>
      </c>
      <c r="G42" s="75">
        <v>16057248.73</v>
      </c>
    </row>
    <row r="43" spans="1:7" x14ac:dyDescent="0.25">
      <c r="A43" s="85" t="s">
        <v>346</v>
      </c>
      <c r="B43" s="75">
        <v>3999068.38</v>
      </c>
      <c r="C43" s="75">
        <v>0</v>
      </c>
      <c r="D43" s="75">
        <v>3999068.38</v>
      </c>
      <c r="E43" s="75">
        <v>790587.29</v>
      </c>
      <c r="F43" s="75">
        <v>790587.29</v>
      </c>
      <c r="G43" s="75">
        <v>3208481.09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351</v>
      </c>
      <c r="B48" s="83">
        <v>1950038.01</v>
      </c>
      <c r="C48" s="83">
        <v>795306.4</v>
      </c>
      <c r="D48" s="83">
        <v>2745344.41</v>
      </c>
      <c r="E48" s="83">
        <v>478574</v>
      </c>
      <c r="F48" s="83">
        <v>478574</v>
      </c>
      <c r="G48" s="83">
        <v>2266770.41</v>
      </c>
    </row>
    <row r="49" spans="1:7" x14ac:dyDescent="0.25">
      <c r="A49" s="85" t="s">
        <v>352</v>
      </c>
      <c r="B49" s="75">
        <v>1505000</v>
      </c>
      <c r="C49" s="75">
        <v>154980</v>
      </c>
      <c r="D49" s="75">
        <v>1659980</v>
      </c>
      <c r="E49" s="75">
        <v>186484.6</v>
      </c>
      <c r="F49" s="75">
        <v>186484.6</v>
      </c>
      <c r="G49" s="75">
        <v>1473495.4</v>
      </c>
    </row>
    <row r="50" spans="1:7" x14ac:dyDescent="0.25">
      <c r="A50" s="85" t="s">
        <v>353</v>
      </c>
      <c r="B50" s="75">
        <v>0</v>
      </c>
      <c r="C50" s="75">
        <v>283436</v>
      </c>
      <c r="D50" s="75">
        <v>283436</v>
      </c>
      <c r="E50" s="75">
        <v>31436</v>
      </c>
      <c r="F50" s="75">
        <v>31436</v>
      </c>
      <c r="G50" s="75">
        <v>252000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355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357</v>
      </c>
      <c r="B54" s="75">
        <v>445038.01</v>
      </c>
      <c r="C54" s="75">
        <v>305890.40000000002</v>
      </c>
      <c r="D54" s="75">
        <v>750928.41</v>
      </c>
      <c r="E54" s="75">
        <v>209890.4</v>
      </c>
      <c r="F54" s="75">
        <v>209890.4</v>
      </c>
      <c r="G54" s="75">
        <v>541038.01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360</v>
      </c>
      <c r="B57" s="75">
        <v>0</v>
      </c>
      <c r="C57" s="75">
        <v>51000</v>
      </c>
      <c r="D57" s="75">
        <v>51000</v>
      </c>
      <c r="E57" s="75">
        <v>50763</v>
      </c>
      <c r="F57" s="75">
        <v>50763</v>
      </c>
      <c r="G57" s="75">
        <v>237</v>
      </c>
    </row>
    <row r="58" spans="1:7" x14ac:dyDescent="0.25">
      <c r="A58" s="84" t="s">
        <v>361</v>
      </c>
      <c r="B58" s="83">
        <v>0</v>
      </c>
      <c r="C58" s="83">
        <v>3959790.01</v>
      </c>
      <c r="D58" s="83">
        <v>3959790.01</v>
      </c>
      <c r="E58" s="83">
        <v>666346.30000000005</v>
      </c>
      <c r="F58" s="83">
        <v>666346.30000000005</v>
      </c>
      <c r="G58" s="83">
        <v>3293443.71</v>
      </c>
    </row>
    <row r="59" spans="1:7" x14ac:dyDescent="0.25">
      <c r="A59" s="85" t="s">
        <v>362</v>
      </c>
      <c r="B59" s="75">
        <v>0</v>
      </c>
      <c r="C59" s="75">
        <v>3959790.01</v>
      </c>
      <c r="D59" s="75">
        <v>3959790.01</v>
      </c>
      <c r="E59" s="75">
        <v>666346.30000000005</v>
      </c>
      <c r="F59" s="75">
        <v>666346.30000000005</v>
      </c>
      <c r="G59" s="75">
        <v>3293443.71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365</v>
      </c>
      <c r="B62" s="83">
        <v>1821367.34</v>
      </c>
      <c r="C62" s="83">
        <v>-1821367.34</v>
      </c>
      <c r="D62" s="83">
        <v>0</v>
      </c>
      <c r="E62" s="83">
        <v>0</v>
      </c>
      <c r="F62" s="83">
        <v>0</v>
      </c>
      <c r="G62" s="83"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373</v>
      </c>
      <c r="B70" s="75">
        <v>1821367.34</v>
      </c>
      <c r="C70" s="75">
        <v>-1821367.34</v>
      </c>
      <c r="D70" s="75">
        <v>0</v>
      </c>
      <c r="E70" s="75">
        <v>0</v>
      </c>
      <c r="F70" s="75">
        <v>0</v>
      </c>
      <c r="G70" s="75">
        <v>0</v>
      </c>
    </row>
    <row r="71" spans="1:7" x14ac:dyDescent="0.25">
      <c r="A71" s="84" t="s">
        <v>374</v>
      </c>
      <c r="B71" s="83">
        <v>668003.18000000005</v>
      </c>
      <c r="C71" s="83">
        <v>350000</v>
      </c>
      <c r="D71" s="83">
        <v>1018003.18</v>
      </c>
      <c r="E71" s="83">
        <v>0</v>
      </c>
      <c r="F71" s="83">
        <v>0</v>
      </c>
      <c r="G71" s="83">
        <v>1018003.18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377</v>
      </c>
      <c r="B74" s="75">
        <v>668003.18000000005</v>
      </c>
      <c r="C74" s="75">
        <v>350000</v>
      </c>
      <c r="D74" s="75">
        <v>1018003.18</v>
      </c>
      <c r="E74" s="75">
        <v>0</v>
      </c>
      <c r="F74" s="75">
        <v>0</v>
      </c>
      <c r="G74" s="75">
        <v>1018003.18</v>
      </c>
    </row>
    <row r="75" spans="1:7" x14ac:dyDescent="0.25">
      <c r="A75" s="84" t="s">
        <v>378</v>
      </c>
      <c r="B75" s="83">
        <v>12800000</v>
      </c>
      <c r="C75" s="83">
        <v>0</v>
      </c>
      <c r="D75" s="83">
        <v>12800000</v>
      </c>
      <c r="E75" s="83">
        <v>3451916.66</v>
      </c>
      <c r="F75" s="83">
        <v>3451916.66</v>
      </c>
      <c r="G75" s="83">
        <v>9348083.3399999999</v>
      </c>
    </row>
    <row r="76" spans="1:7" x14ac:dyDescent="0.25">
      <c r="A76" s="85" t="s">
        <v>379</v>
      </c>
      <c r="B76" s="75">
        <v>12000000</v>
      </c>
      <c r="C76" s="75">
        <v>0</v>
      </c>
      <c r="D76" s="75">
        <v>12000000</v>
      </c>
      <c r="E76" s="75">
        <v>3000000</v>
      </c>
      <c r="F76" s="75">
        <v>3000000</v>
      </c>
      <c r="G76" s="75">
        <v>9000000</v>
      </c>
    </row>
    <row r="77" spans="1:7" x14ac:dyDescent="0.25">
      <c r="A77" s="85" t="s">
        <v>380</v>
      </c>
      <c r="B77" s="75">
        <v>800000</v>
      </c>
      <c r="C77" s="75">
        <v>0</v>
      </c>
      <c r="D77" s="75">
        <v>800000</v>
      </c>
      <c r="E77" s="75">
        <v>451916.66</v>
      </c>
      <c r="F77" s="75">
        <v>451916.66</v>
      </c>
      <c r="G77" s="75">
        <v>348083.34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v>149964384.47999999</v>
      </c>
      <c r="C84" s="83">
        <v>-6159927.5099999998</v>
      </c>
      <c r="D84" s="83">
        <v>143804456.97</v>
      </c>
      <c r="E84" s="83">
        <v>21841945.600000001</v>
      </c>
      <c r="F84" s="83">
        <v>21841945.600000001</v>
      </c>
      <c r="G84" s="83">
        <v>121962511.37</v>
      </c>
    </row>
    <row r="85" spans="1:7" x14ac:dyDescent="0.25">
      <c r="A85" s="84" t="s">
        <v>313</v>
      </c>
      <c r="B85" s="83">
        <v>57530631.890000001</v>
      </c>
      <c r="C85" s="83">
        <v>0</v>
      </c>
      <c r="D85" s="83">
        <v>57530631.890000001</v>
      </c>
      <c r="E85" s="83">
        <v>10433499.73</v>
      </c>
      <c r="F85" s="83">
        <v>10433499.73</v>
      </c>
      <c r="G85" s="83">
        <v>47097132.159999996</v>
      </c>
    </row>
    <row r="86" spans="1:7" x14ac:dyDescent="0.25">
      <c r="A86" s="85" t="s">
        <v>314</v>
      </c>
      <c r="B86" s="75">
        <v>35527362.32</v>
      </c>
      <c r="C86" s="75">
        <v>0</v>
      </c>
      <c r="D86" s="75">
        <v>35527362.32</v>
      </c>
      <c r="E86" s="75">
        <v>7253857.29</v>
      </c>
      <c r="F86" s="75">
        <v>7253857.29</v>
      </c>
      <c r="G86" s="75">
        <v>28273505.030000001</v>
      </c>
    </row>
    <row r="87" spans="1:7" x14ac:dyDescent="0.25">
      <c r="A87" s="85" t="s">
        <v>315</v>
      </c>
      <c r="B87" s="75">
        <v>254457.60000000001</v>
      </c>
      <c r="C87" s="75">
        <v>0</v>
      </c>
      <c r="D87" s="75">
        <v>254457.60000000001</v>
      </c>
      <c r="E87" s="75">
        <v>42409.599999999999</v>
      </c>
      <c r="F87" s="75">
        <v>42409.599999999999</v>
      </c>
      <c r="G87" s="75">
        <v>212048</v>
      </c>
    </row>
    <row r="88" spans="1:7" x14ac:dyDescent="0.25">
      <c r="A88" s="85" t="s">
        <v>316</v>
      </c>
      <c r="B88" s="75">
        <v>4750150.8899999997</v>
      </c>
      <c r="C88" s="75">
        <v>0</v>
      </c>
      <c r="D88" s="75">
        <v>4750150.8899999997</v>
      </c>
      <c r="E88" s="75">
        <v>32161.78</v>
      </c>
      <c r="F88" s="75">
        <v>32161.78</v>
      </c>
      <c r="G88" s="75">
        <v>4717989.1100000003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v>0</v>
      </c>
    </row>
    <row r="90" spans="1:7" x14ac:dyDescent="0.25">
      <c r="A90" s="85" t="s">
        <v>318</v>
      </c>
      <c r="B90" s="75">
        <v>16912461.079999998</v>
      </c>
      <c r="C90" s="75">
        <v>0</v>
      </c>
      <c r="D90" s="75">
        <v>16912461.079999998</v>
      </c>
      <c r="E90" s="75">
        <v>3105071.06</v>
      </c>
      <c r="F90" s="75">
        <v>3105071.06</v>
      </c>
      <c r="G90" s="75">
        <v>13807390.02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25">
      <c r="A92" s="85" t="s">
        <v>320</v>
      </c>
      <c r="B92" s="75">
        <v>86200</v>
      </c>
      <c r="C92" s="75">
        <v>0</v>
      </c>
      <c r="D92" s="75">
        <v>86200</v>
      </c>
      <c r="E92" s="75">
        <v>0</v>
      </c>
      <c r="F92" s="75">
        <v>0</v>
      </c>
      <c r="G92" s="75">
        <v>86200</v>
      </c>
    </row>
    <row r="93" spans="1:7" x14ac:dyDescent="0.25">
      <c r="A93" s="84" t="s">
        <v>321</v>
      </c>
      <c r="B93" s="83">
        <v>27056862.760000002</v>
      </c>
      <c r="C93" s="83">
        <v>-1197948.04</v>
      </c>
      <c r="D93" s="83">
        <v>25858914.719999999</v>
      </c>
      <c r="E93" s="83">
        <v>3910079</v>
      </c>
      <c r="F93" s="83">
        <v>3910079</v>
      </c>
      <c r="G93" s="83">
        <v>21948835.719999999</v>
      </c>
    </row>
    <row r="94" spans="1:7" x14ac:dyDescent="0.25">
      <c r="A94" s="85" t="s">
        <v>322</v>
      </c>
      <c r="B94" s="75">
        <v>312049.28000000003</v>
      </c>
      <c r="C94" s="75">
        <v>90431.47</v>
      </c>
      <c r="D94" s="75">
        <v>402480.75</v>
      </c>
      <c r="E94" s="75">
        <v>205427.09</v>
      </c>
      <c r="F94" s="75">
        <v>205427.09</v>
      </c>
      <c r="G94" s="75">
        <v>197053.66</v>
      </c>
    </row>
    <row r="95" spans="1:7" x14ac:dyDescent="0.25">
      <c r="A95" s="85" t="s">
        <v>323</v>
      </c>
      <c r="B95" s="75">
        <v>473934.32</v>
      </c>
      <c r="C95" s="75">
        <v>0</v>
      </c>
      <c r="D95" s="75">
        <v>473934.32</v>
      </c>
      <c r="E95" s="75">
        <v>57545.96</v>
      </c>
      <c r="F95" s="75">
        <v>57545.96</v>
      </c>
      <c r="G95" s="75">
        <v>416388.36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25">
      <c r="A97" s="85" t="s">
        <v>325</v>
      </c>
      <c r="B97" s="75">
        <v>2338129.19</v>
      </c>
      <c r="C97" s="75">
        <v>225016.11</v>
      </c>
      <c r="D97" s="75">
        <v>2563145.2999999998</v>
      </c>
      <c r="E97" s="75">
        <v>526973.63</v>
      </c>
      <c r="F97" s="75">
        <v>526973.63</v>
      </c>
      <c r="G97" s="75">
        <v>2036171.67</v>
      </c>
    </row>
    <row r="98" spans="1:7" x14ac:dyDescent="0.25">
      <c r="A98" s="87" t="s">
        <v>326</v>
      </c>
      <c r="B98" s="75">
        <v>0</v>
      </c>
      <c r="C98" s="75">
        <v>59749.14</v>
      </c>
      <c r="D98" s="75">
        <v>59749.14</v>
      </c>
      <c r="E98" s="75">
        <v>59749.14</v>
      </c>
      <c r="F98" s="75">
        <v>59749.14</v>
      </c>
      <c r="G98" s="75">
        <v>0</v>
      </c>
    </row>
    <row r="99" spans="1:7" x14ac:dyDescent="0.25">
      <c r="A99" s="85" t="s">
        <v>327</v>
      </c>
      <c r="B99" s="75">
        <v>19761879.300000001</v>
      </c>
      <c r="C99" s="75">
        <v>-7049352.9000000004</v>
      </c>
      <c r="D99" s="75">
        <v>12712526.4</v>
      </c>
      <c r="E99" s="75">
        <v>2507657.2799999998</v>
      </c>
      <c r="F99" s="75">
        <v>2507657.2799999998</v>
      </c>
      <c r="G99" s="75">
        <v>10204869.119999999</v>
      </c>
    </row>
    <row r="100" spans="1:7" x14ac:dyDescent="0.25">
      <c r="A100" s="85" t="s">
        <v>328</v>
      </c>
      <c r="B100" s="75">
        <v>545000</v>
      </c>
      <c r="C100" s="75">
        <v>3394267</v>
      </c>
      <c r="D100" s="75">
        <v>3939267</v>
      </c>
      <c r="E100" s="75">
        <v>239826.96</v>
      </c>
      <c r="F100" s="75">
        <v>239826.96</v>
      </c>
      <c r="G100" s="75">
        <v>3699440.04</v>
      </c>
    </row>
    <row r="101" spans="1:7" x14ac:dyDescent="0.25">
      <c r="A101" s="85" t="s">
        <v>329</v>
      </c>
      <c r="B101" s="75">
        <v>3955.6</v>
      </c>
      <c r="C101" s="75">
        <v>2020844.4</v>
      </c>
      <c r="D101" s="75">
        <v>2024800</v>
      </c>
      <c r="E101" s="75">
        <v>0</v>
      </c>
      <c r="F101" s="75">
        <v>0</v>
      </c>
      <c r="G101" s="75">
        <v>2024800</v>
      </c>
    </row>
    <row r="102" spans="1:7" x14ac:dyDescent="0.25">
      <c r="A102" s="85" t="s">
        <v>330</v>
      </c>
      <c r="B102" s="75">
        <v>3621915.07</v>
      </c>
      <c r="C102" s="75">
        <v>61096.74</v>
      </c>
      <c r="D102" s="75">
        <v>3683011.81</v>
      </c>
      <c r="E102" s="75">
        <v>312898.94</v>
      </c>
      <c r="F102" s="75">
        <v>312898.94</v>
      </c>
      <c r="G102" s="75">
        <v>3370112.87</v>
      </c>
    </row>
    <row r="103" spans="1:7" x14ac:dyDescent="0.25">
      <c r="A103" s="84" t="s">
        <v>331</v>
      </c>
      <c r="B103" s="83">
        <v>8502160.2799999993</v>
      </c>
      <c r="C103" s="83">
        <v>840011.2</v>
      </c>
      <c r="D103" s="83">
        <v>9342171.4800000004</v>
      </c>
      <c r="E103" s="83">
        <v>1555171.07</v>
      </c>
      <c r="F103" s="83">
        <v>1555171.07</v>
      </c>
      <c r="G103" s="83">
        <v>7787000.4100000001</v>
      </c>
    </row>
    <row r="104" spans="1:7" x14ac:dyDescent="0.25">
      <c r="A104" s="85" t="s">
        <v>332</v>
      </c>
      <c r="B104" s="75">
        <v>3686197.97</v>
      </c>
      <c r="C104" s="75">
        <v>-1127265.8799999999</v>
      </c>
      <c r="D104" s="75">
        <v>2558932.09</v>
      </c>
      <c r="E104" s="75">
        <v>767680.2</v>
      </c>
      <c r="F104" s="75">
        <v>767680.2</v>
      </c>
      <c r="G104" s="75">
        <v>1791251.89</v>
      </c>
    </row>
    <row r="105" spans="1:7" x14ac:dyDescent="0.25">
      <c r="A105" s="85" t="s">
        <v>333</v>
      </c>
      <c r="B105" s="75">
        <v>201400</v>
      </c>
      <c r="C105" s="75">
        <v>0</v>
      </c>
      <c r="D105" s="75">
        <v>201400</v>
      </c>
      <c r="E105" s="75">
        <v>21228</v>
      </c>
      <c r="F105" s="75">
        <v>21228</v>
      </c>
      <c r="G105" s="75">
        <v>180172</v>
      </c>
    </row>
    <row r="106" spans="1:7" x14ac:dyDescent="0.25">
      <c r="A106" s="85" t="s">
        <v>334</v>
      </c>
      <c r="B106" s="75">
        <v>781470.58</v>
      </c>
      <c r="C106" s="75">
        <v>574000</v>
      </c>
      <c r="D106" s="75">
        <v>1355470.58</v>
      </c>
      <c r="E106" s="75">
        <v>200246</v>
      </c>
      <c r="F106" s="75">
        <v>200246</v>
      </c>
      <c r="G106" s="75">
        <v>1155224.58</v>
      </c>
    </row>
    <row r="107" spans="1:7" x14ac:dyDescent="0.25">
      <c r="A107" s="85" t="s">
        <v>335</v>
      </c>
      <c r="B107" s="75">
        <v>515168</v>
      </c>
      <c r="C107" s="75">
        <v>0</v>
      </c>
      <c r="D107" s="75">
        <v>515168</v>
      </c>
      <c r="E107" s="75">
        <v>85327</v>
      </c>
      <c r="F107" s="75">
        <v>85327</v>
      </c>
      <c r="G107" s="75">
        <v>429841</v>
      </c>
    </row>
    <row r="108" spans="1:7" x14ac:dyDescent="0.25">
      <c r="A108" s="85" t="s">
        <v>336</v>
      </c>
      <c r="B108" s="75">
        <v>3039723.73</v>
      </c>
      <c r="C108" s="75">
        <v>0</v>
      </c>
      <c r="D108" s="75">
        <v>3039723.73</v>
      </c>
      <c r="E108" s="75">
        <v>480689.87</v>
      </c>
      <c r="F108" s="75">
        <v>480689.87</v>
      </c>
      <c r="G108" s="75">
        <v>2559033.86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v>0</v>
      </c>
    </row>
    <row r="111" spans="1:7" x14ac:dyDescent="0.25">
      <c r="A111" s="85" t="s">
        <v>339</v>
      </c>
      <c r="B111" s="75">
        <v>278200</v>
      </c>
      <c r="C111" s="75">
        <v>0</v>
      </c>
      <c r="D111" s="75">
        <v>278200</v>
      </c>
      <c r="E111" s="75">
        <v>0</v>
      </c>
      <c r="F111" s="75">
        <v>0</v>
      </c>
      <c r="G111" s="75">
        <v>278200</v>
      </c>
    </row>
    <row r="112" spans="1:7" x14ac:dyDescent="0.25">
      <c r="A112" s="85" t="s">
        <v>340</v>
      </c>
      <c r="B112" s="75">
        <v>0</v>
      </c>
      <c r="C112" s="75">
        <v>1393277.08</v>
      </c>
      <c r="D112" s="75">
        <v>1393277.08</v>
      </c>
      <c r="E112" s="75">
        <v>0</v>
      </c>
      <c r="F112" s="75">
        <v>0</v>
      </c>
      <c r="G112" s="75">
        <v>1393277.08</v>
      </c>
    </row>
    <row r="113" spans="1:7" x14ac:dyDescent="0.25">
      <c r="A113" s="84" t="s">
        <v>341</v>
      </c>
      <c r="B113" s="83">
        <v>3561933</v>
      </c>
      <c r="C113" s="83">
        <v>4251382.46</v>
      </c>
      <c r="D113" s="83">
        <v>7813315.46</v>
      </c>
      <c r="E113" s="83">
        <v>210000</v>
      </c>
      <c r="F113" s="83">
        <v>210000</v>
      </c>
      <c r="G113" s="83">
        <v>7603315.46</v>
      </c>
    </row>
    <row r="114" spans="1:7" x14ac:dyDescent="0.25">
      <c r="A114" s="85" t="s">
        <v>342</v>
      </c>
      <c r="B114" s="75">
        <v>228000</v>
      </c>
      <c r="C114" s="75">
        <v>0</v>
      </c>
      <c r="D114" s="75">
        <v>228000</v>
      </c>
      <c r="E114" s="75">
        <v>0</v>
      </c>
      <c r="F114" s="75">
        <v>0</v>
      </c>
      <c r="G114" s="75">
        <v>228000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v>0</v>
      </c>
    </row>
    <row r="116" spans="1:7" x14ac:dyDescent="0.25">
      <c r="A116" s="85" t="s">
        <v>344</v>
      </c>
      <c r="B116" s="75">
        <v>2533933</v>
      </c>
      <c r="C116" s="75">
        <v>-2083933</v>
      </c>
      <c r="D116" s="75">
        <v>450000</v>
      </c>
      <c r="E116" s="75">
        <v>0</v>
      </c>
      <c r="F116" s="75">
        <v>0</v>
      </c>
      <c r="G116" s="75">
        <v>450000</v>
      </c>
    </row>
    <row r="117" spans="1:7" x14ac:dyDescent="0.25">
      <c r="A117" s="85" t="s">
        <v>345</v>
      </c>
      <c r="B117" s="75">
        <v>800000</v>
      </c>
      <c r="C117" s="75">
        <v>6335315.46</v>
      </c>
      <c r="D117" s="75">
        <v>7135315.46</v>
      </c>
      <c r="E117" s="75">
        <v>210000</v>
      </c>
      <c r="F117" s="75">
        <v>210000</v>
      </c>
      <c r="G117" s="75">
        <v>6925315.46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v>0</v>
      </c>
    </row>
    <row r="123" spans="1:7" x14ac:dyDescent="0.25">
      <c r="A123" s="84" t="s">
        <v>351</v>
      </c>
      <c r="B123" s="83">
        <v>91872</v>
      </c>
      <c r="C123" s="83">
        <v>3558139.32</v>
      </c>
      <c r="D123" s="83">
        <v>3650011.32</v>
      </c>
      <c r="E123" s="83">
        <v>37548.550000000003</v>
      </c>
      <c r="F123" s="83">
        <v>37548.550000000003</v>
      </c>
      <c r="G123" s="83">
        <v>3612462.77</v>
      </c>
    </row>
    <row r="124" spans="1:7" x14ac:dyDescent="0.25">
      <c r="A124" s="85" t="s">
        <v>352</v>
      </c>
      <c r="B124" s="75">
        <v>91872</v>
      </c>
      <c r="C124" s="75">
        <v>0</v>
      </c>
      <c r="D124" s="75">
        <v>91872</v>
      </c>
      <c r="E124" s="75">
        <v>0</v>
      </c>
      <c r="F124" s="75">
        <v>0</v>
      </c>
      <c r="G124" s="75">
        <v>91872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v>0</v>
      </c>
    </row>
    <row r="128" spans="1:7" x14ac:dyDescent="0.25">
      <c r="A128" s="85" t="s">
        <v>356</v>
      </c>
      <c r="B128" s="75">
        <v>0</v>
      </c>
      <c r="C128" s="75">
        <v>3500000</v>
      </c>
      <c r="D128" s="75">
        <v>3500000</v>
      </c>
      <c r="E128" s="75">
        <v>0</v>
      </c>
      <c r="F128" s="75">
        <v>0</v>
      </c>
      <c r="G128" s="75">
        <v>3500000</v>
      </c>
    </row>
    <row r="129" spans="1:7" x14ac:dyDescent="0.25">
      <c r="A129" s="85" t="s">
        <v>357</v>
      </c>
      <c r="B129" s="75">
        <v>0</v>
      </c>
      <c r="C129" s="75">
        <v>58139.32</v>
      </c>
      <c r="D129" s="75">
        <v>58139.32</v>
      </c>
      <c r="E129" s="75">
        <v>37548.550000000003</v>
      </c>
      <c r="F129" s="75">
        <v>37548.550000000003</v>
      </c>
      <c r="G129" s="75">
        <v>20590.77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v>0</v>
      </c>
    </row>
    <row r="133" spans="1:7" x14ac:dyDescent="0.25">
      <c r="A133" s="84" t="s">
        <v>361</v>
      </c>
      <c r="B133" s="83">
        <v>0</v>
      </c>
      <c r="C133" s="83">
        <v>30433420.489999998</v>
      </c>
      <c r="D133" s="83">
        <v>30433420.489999998</v>
      </c>
      <c r="E133" s="83">
        <v>5695647.25</v>
      </c>
      <c r="F133" s="83">
        <v>5695647.25</v>
      </c>
      <c r="G133" s="83">
        <v>24737773.239999998</v>
      </c>
    </row>
    <row r="134" spans="1:7" x14ac:dyDescent="0.25">
      <c r="A134" s="85" t="s">
        <v>362</v>
      </c>
      <c r="B134" s="75">
        <v>0</v>
      </c>
      <c r="C134" s="75">
        <v>30433420.489999998</v>
      </c>
      <c r="D134" s="75">
        <v>30433420.489999998</v>
      </c>
      <c r="E134" s="75">
        <v>5695647.25</v>
      </c>
      <c r="F134" s="75">
        <v>5695647.25</v>
      </c>
      <c r="G134" s="75">
        <v>24737773.239999998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v>0</v>
      </c>
    </row>
    <row r="137" spans="1:7" x14ac:dyDescent="0.25">
      <c r="A137" s="84" t="s">
        <v>365</v>
      </c>
      <c r="B137" s="83">
        <v>53220924.549999997</v>
      </c>
      <c r="C137" s="83">
        <v>-44044932.939999998</v>
      </c>
      <c r="D137" s="83">
        <v>9175991.6099999994</v>
      </c>
      <c r="E137" s="83">
        <v>0</v>
      </c>
      <c r="F137" s="83">
        <v>0</v>
      </c>
      <c r="G137" s="83">
        <v>9175991.6099999994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v>0</v>
      </c>
    </row>
    <row r="145" spans="1:7" x14ac:dyDescent="0.25">
      <c r="A145" s="85" t="s">
        <v>373</v>
      </c>
      <c r="B145" s="75">
        <v>53220924.549999997</v>
      </c>
      <c r="C145" s="75">
        <v>-44044932.939999998</v>
      </c>
      <c r="D145" s="75">
        <v>9175991.6099999994</v>
      </c>
      <c r="E145" s="75">
        <v>0</v>
      </c>
      <c r="F145" s="75">
        <v>0</v>
      </c>
      <c r="G145" s="75">
        <v>9175991.6099999994</v>
      </c>
    </row>
    <row r="146" spans="1:7" x14ac:dyDescent="0.25">
      <c r="A146" s="84" t="s">
        <v>374</v>
      </c>
      <c r="B146" s="83">
        <v>0</v>
      </c>
      <c r="C146" s="83">
        <v>0</v>
      </c>
      <c r="D146" s="83">
        <v>0</v>
      </c>
      <c r="E146" s="83">
        <v>0</v>
      </c>
      <c r="F146" s="83">
        <v>0</v>
      </c>
      <c r="G146" s="83"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v>0</v>
      </c>
    </row>
    <row r="150" spans="1:7" x14ac:dyDescent="0.25">
      <c r="A150" s="84" t="s">
        <v>378</v>
      </c>
      <c r="B150" s="83">
        <v>0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0">B9+B84</f>
        <v>394466755.99000001</v>
      </c>
      <c r="C159" s="90">
        <f t="shared" si="0"/>
        <v>5764624.9600000009</v>
      </c>
      <c r="D159" s="90">
        <f t="shared" si="0"/>
        <v>400231380.94999999</v>
      </c>
      <c r="E159" s="90">
        <f t="shared" si="0"/>
        <v>73928761.810000002</v>
      </c>
      <c r="F159" s="90">
        <f t="shared" si="0"/>
        <v>73503022.870000005</v>
      </c>
      <c r="G159" s="90">
        <f t="shared" si="0"/>
        <v>326302619.13999999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83 B158:F159" unlockedFormula="1"/>
    <ignoredError sqref="G83 G158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A17" zoomScale="75" zoomScaleNormal="75" workbookViewId="0">
      <selection activeCell="E69" sqref="E6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MUNICIPIO DE CORTAZAR, GTO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30" x14ac:dyDescent="0.25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25">
      <c r="A9" s="26" t="s">
        <v>390</v>
      </c>
      <c r="B9" s="30">
        <f>SUM(B10:B53)</f>
        <v>244502371.50999996</v>
      </c>
      <c r="C9" s="30">
        <f>SUM(C10:C53)</f>
        <v>11924552.470000001</v>
      </c>
      <c r="D9" s="30">
        <f>SUM(D10:D53)</f>
        <v>256426923.97999999</v>
      </c>
      <c r="E9" s="30">
        <f>SUM(E10:E53)</f>
        <v>52086816.210000008</v>
      </c>
      <c r="F9" s="30">
        <f>SUM(F10:F53)</f>
        <v>51661077.270000003</v>
      </c>
      <c r="G9" s="30">
        <f>SUM(G10:G53)</f>
        <v>204340107.76999998</v>
      </c>
    </row>
    <row r="10" spans="1:7" x14ac:dyDescent="0.25">
      <c r="A10" s="198" t="s">
        <v>595</v>
      </c>
      <c r="B10" s="199">
        <v>658062.91</v>
      </c>
      <c r="C10" s="199">
        <v>0</v>
      </c>
      <c r="D10" s="200">
        <v>658062.91</v>
      </c>
      <c r="E10" s="199">
        <v>129985.08</v>
      </c>
      <c r="F10" s="199">
        <v>129985.08</v>
      </c>
      <c r="G10" s="200">
        <v>528077.83000000007</v>
      </c>
    </row>
    <row r="11" spans="1:7" x14ac:dyDescent="0.25">
      <c r="A11" s="198" t="s">
        <v>596</v>
      </c>
      <c r="B11" s="199">
        <v>683523.05</v>
      </c>
      <c r="C11" s="199">
        <v>0</v>
      </c>
      <c r="D11" s="200">
        <v>683523.05</v>
      </c>
      <c r="E11" s="199">
        <v>73617.509999999995</v>
      </c>
      <c r="F11" s="199">
        <v>73617.509999999995</v>
      </c>
      <c r="G11" s="200">
        <v>609905.54</v>
      </c>
    </row>
    <row r="12" spans="1:7" x14ac:dyDescent="0.25">
      <c r="A12" s="198" t="s">
        <v>597</v>
      </c>
      <c r="B12" s="199">
        <v>3460733.34</v>
      </c>
      <c r="C12" s="199">
        <v>175000</v>
      </c>
      <c r="D12" s="200">
        <v>3635733.34</v>
      </c>
      <c r="E12" s="199">
        <v>693894.91</v>
      </c>
      <c r="F12" s="199">
        <v>693894.91</v>
      </c>
      <c r="G12" s="200">
        <v>2941838.4299999997</v>
      </c>
    </row>
    <row r="13" spans="1:7" x14ac:dyDescent="0.25">
      <c r="A13" s="198" t="s">
        <v>598</v>
      </c>
      <c r="B13" s="199">
        <v>15440784.029999999</v>
      </c>
      <c r="C13" s="199">
        <v>930000</v>
      </c>
      <c r="D13" s="200">
        <v>16370784.029999999</v>
      </c>
      <c r="E13" s="199">
        <v>2086736.6</v>
      </c>
      <c r="F13" s="199">
        <v>2086736.6</v>
      </c>
      <c r="G13" s="200">
        <v>14284047.43</v>
      </c>
    </row>
    <row r="14" spans="1:7" x14ac:dyDescent="0.25">
      <c r="A14" s="198" t="s">
        <v>599</v>
      </c>
      <c r="B14" s="199">
        <v>2261784.08</v>
      </c>
      <c r="C14" s="199">
        <v>90000</v>
      </c>
      <c r="D14" s="200">
        <v>2351784.08</v>
      </c>
      <c r="E14" s="199">
        <v>409849.82</v>
      </c>
      <c r="F14" s="199">
        <v>409849.82</v>
      </c>
      <c r="G14" s="200">
        <v>1941934.26</v>
      </c>
    </row>
    <row r="15" spans="1:7" x14ac:dyDescent="0.25">
      <c r="A15" s="198" t="s">
        <v>600</v>
      </c>
      <c r="B15" s="199">
        <v>2560877.2200000002</v>
      </c>
      <c r="C15" s="199">
        <v>33500</v>
      </c>
      <c r="D15" s="200">
        <v>2594377.2200000002</v>
      </c>
      <c r="E15" s="199">
        <v>470703.98</v>
      </c>
      <c r="F15" s="199">
        <v>470703.98</v>
      </c>
      <c r="G15" s="200">
        <v>2123673.2400000002</v>
      </c>
    </row>
    <row r="16" spans="1:7" x14ac:dyDescent="0.25">
      <c r="A16" s="198" t="s">
        <v>601</v>
      </c>
      <c r="B16" s="199">
        <v>997996.31</v>
      </c>
      <c r="C16" s="199">
        <v>0</v>
      </c>
      <c r="D16" s="200">
        <v>997996.31</v>
      </c>
      <c r="E16" s="199">
        <v>184649.63</v>
      </c>
      <c r="F16" s="199">
        <v>184649.63</v>
      </c>
      <c r="G16" s="200">
        <v>813346.68</v>
      </c>
    </row>
    <row r="17" spans="1:7" x14ac:dyDescent="0.25">
      <c r="A17" s="198" t="s">
        <v>602</v>
      </c>
      <c r="B17" s="199">
        <v>699989.97</v>
      </c>
      <c r="C17" s="199">
        <v>1000</v>
      </c>
      <c r="D17" s="200">
        <v>700989.97</v>
      </c>
      <c r="E17" s="199">
        <v>128088.32000000001</v>
      </c>
      <c r="F17" s="199">
        <v>128088.32000000001</v>
      </c>
      <c r="G17" s="200">
        <v>572901.64999999991</v>
      </c>
    </row>
    <row r="18" spans="1:7" x14ac:dyDescent="0.25">
      <c r="A18" s="198" t="s">
        <v>603</v>
      </c>
      <c r="B18" s="199">
        <v>1046857.2</v>
      </c>
      <c r="C18" s="199">
        <v>0</v>
      </c>
      <c r="D18" s="200">
        <v>1046857.2</v>
      </c>
      <c r="E18" s="199">
        <v>182292.75</v>
      </c>
      <c r="F18" s="199">
        <v>182292.75</v>
      </c>
      <c r="G18" s="200">
        <v>864564.45</v>
      </c>
    </row>
    <row r="19" spans="1:7" x14ac:dyDescent="0.25">
      <c r="A19" s="198" t="s">
        <v>604</v>
      </c>
      <c r="B19" s="199">
        <v>408582.37</v>
      </c>
      <c r="C19" s="199">
        <v>0</v>
      </c>
      <c r="D19" s="200">
        <v>408582.37</v>
      </c>
      <c r="E19" s="199">
        <v>83809.600000000006</v>
      </c>
      <c r="F19" s="199">
        <v>83809.600000000006</v>
      </c>
      <c r="G19" s="200">
        <v>324772.77</v>
      </c>
    </row>
    <row r="20" spans="1:7" x14ac:dyDescent="0.25">
      <c r="A20" s="198" t="s">
        <v>605</v>
      </c>
      <c r="B20" s="199">
        <v>40680278.799999997</v>
      </c>
      <c r="C20" s="199">
        <v>2187752.88</v>
      </c>
      <c r="D20" s="200">
        <v>42868031.68</v>
      </c>
      <c r="E20" s="199">
        <v>8975472.8200000003</v>
      </c>
      <c r="F20" s="199">
        <v>8741397.8200000003</v>
      </c>
      <c r="G20" s="200">
        <v>33892558.859999999</v>
      </c>
    </row>
    <row r="21" spans="1:7" x14ac:dyDescent="0.25">
      <c r="A21" s="198" t="s">
        <v>606</v>
      </c>
      <c r="B21" s="199">
        <v>1935091.62</v>
      </c>
      <c r="C21" s="199">
        <v>16000</v>
      </c>
      <c r="D21" s="200">
        <v>1951091.62</v>
      </c>
      <c r="E21" s="199">
        <v>345197.61</v>
      </c>
      <c r="F21" s="199">
        <v>345197.61</v>
      </c>
      <c r="G21" s="200">
        <v>1605894.0100000002</v>
      </c>
    </row>
    <row r="22" spans="1:7" x14ac:dyDescent="0.25">
      <c r="A22" s="198" t="s">
        <v>607</v>
      </c>
      <c r="B22" s="199">
        <v>3976280.76</v>
      </c>
      <c r="C22" s="199">
        <v>394712.18</v>
      </c>
      <c r="D22" s="200">
        <v>4370992.9399999995</v>
      </c>
      <c r="E22" s="199">
        <v>799935.99</v>
      </c>
      <c r="F22" s="199">
        <v>799935.99</v>
      </c>
      <c r="G22" s="200">
        <v>3571056.9499999993</v>
      </c>
    </row>
    <row r="23" spans="1:7" x14ac:dyDescent="0.25">
      <c r="A23" s="198" t="s">
        <v>608</v>
      </c>
      <c r="B23" s="199">
        <v>2089236.67</v>
      </c>
      <c r="C23" s="199">
        <v>70000</v>
      </c>
      <c r="D23" s="200">
        <v>2159236.67</v>
      </c>
      <c r="E23" s="199">
        <v>426432.06</v>
      </c>
      <c r="F23" s="199">
        <v>425097.06</v>
      </c>
      <c r="G23" s="200">
        <v>1732804.6099999999</v>
      </c>
    </row>
    <row r="24" spans="1:7" x14ac:dyDescent="0.25">
      <c r="A24" s="198" t="s">
        <v>609</v>
      </c>
      <c r="B24" s="199">
        <v>4937928.0199999996</v>
      </c>
      <c r="C24" s="199">
        <v>0</v>
      </c>
      <c r="D24" s="200">
        <v>4937928.0199999996</v>
      </c>
      <c r="E24" s="199">
        <v>1026946.93</v>
      </c>
      <c r="F24" s="199">
        <v>1026946.93</v>
      </c>
      <c r="G24" s="200">
        <v>3910981.0899999994</v>
      </c>
    </row>
    <row r="25" spans="1:7" x14ac:dyDescent="0.25">
      <c r="A25" s="198" t="s">
        <v>610</v>
      </c>
      <c r="B25" s="199">
        <v>7805476.8099999996</v>
      </c>
      <c r="C25" s="199">
        <v>4578233.51</v>
      </c>
      <c r="D25" s="200">
        <v>12383710.32</v>
      </c>
      <c r="E25" s="199">
        <v>1815305.71</v>
      </c>
      <c r="F25" s="199">
        <v>1813787.82</v>
      </c>
      <c r="G25" s="200">
        <v>10568404.609999999</v>
      </c>
    </row>
    <row r="26" spans="1:7" x14ac:dyDescent="0.25">
      <c r="A26" s="198" t="s">
        <v>611</v>
      </c>
      <c r="B26" s="199">
        <v>3021102.89</v>
      </c>
      <c r="C26" s="199">
        <v>0</v>
      </c>
      <c r="D26" s="200">
        <v>3021102.89</v>
      </c>
      <c r="E26" s="199">
        <v>427576.13</v>
      </c>
      <c r="F26" s="199">
        <v>427576.13</v>
      </c>
      <c r="G26" s="200">
        <v>2593526.7600000002</v>
      </c>
    </row>
    <row r="27" spans="1:7" x14ac:dyDescent="0.25">
      <c r="A27" s="198" t="s">
        <v>612</v>
      </c>
      <c r="B27" s="199">
        <v>3167646.8</v>
      </c>
      <c r="C27" s="199">
        <v>250000</v>
      </c>
      <c r="D27" s="200">
        <v>3417646.8</v>
      </c>
      <c r="E27" s="199">
        <v>525100.34</v>
      </c>
      <c r="F27" s="199">
        <v>525100.34</v>
      </c>
      <c r="G27" s="200">
        <v>2892546.46</v>
      </c>
    </row>
    <row r="28" spans="1:7" x14ac:dyDescent="0.25">
      <c r="A28" s="198" t="s">
        <v>613</v>
      </c>
      <c r="B28" s="199">
        <v>1808412.74</v>
      </c>
      <c r="C28" s="199">
        <v>0</v>
      </c>
      <c r="D28" s="200">
        <v>1808412.74</v>
      </c>
      <c r="E28" s="199">
        <v>245885.97</v>
      </c>
      <c r="F28" s="199">
        <v>245885.97</v>
      </c>
      <c r="G28" s="200">
        <v>1562526.77</v>
      </c>
    </row>
    <row r="29" spans="1:7" x14ac:dyDescent="0.25">
      <c r="A29" s="198" t="s">
        <v>614</v>
      </c>
      <c r="B29" s="199">
        <v>33916910.060000002</v>
      </c>
      <c r="C29" s="199">
        <v>1147708.53</v>
      </c>
      <c r="D29" s="200">
        <v>35064618.590000004</v>
      </c>
      <c r="E29" s="199">
        <v>9894765.8000000007</v>
      </c>
      <c r="F29" s="199">
        <v>9894765.8000000007</v>
      </c>
      <c r="G29" s="200">
        <v>25169852.790000003</v>
      </c>
    </row>
    <row r="30" spans="1:7" x14ac:dyDescent="0.25">
      <c r="A30" s="198" t="s">
        <v>615</v>
      </c>
      <c r="B30" s="199">
        <v>3629188.38</v>
      </c>
      <c r="C30" s="199">
        <v>455275.68</v>
      </c>
      <c r="D30" s="200">
        <v>4084464.06</v>
      </c>
      <c r="E30" s="199">
        <v>1188851.05</v>
      </c>
      <c r="F30" s="199">
        <v>1188851.05</v>
      </c>
      <c r="G30" s="200">
        <v>2895613.01</v>
      </c>
    </row>
    <row r="31" spans="1:7" x14ac:dyDescent="0.25">
      <c r="A31" s="198" t="s">
        <v>616</v>
      </c>
      <c r="B31" s="199">
        <v>44067589.600000001</v>
      </c>
      <c r="C31" s="199">
        <v>1347114.79</v>
      </c>
      <c r="D31" s="200">
        <v>45414704.390000001</v>
      </c>
      <c r="E31" s="199">
        <v>11568401.74</v>
      </c>
      <c r="F31" s="199">
        <v>11379590.689999999</v>
      </c>
      <c r="G31" s="200">
        <v>33846302.649999999</v>
      </c>
    </row>
    <row r="32" spans="1:7" x14ac:dyDescent="0.25">
      <c r="A32" s="198" t="s">
        <v>617</v>
      </c>
      <c r="B32" s="199">
        <v>581260.91</v>
      </c>
      <c r="C32" s="199">
        <v>0</v>
      </c>
      <c r="D32" s="200">
        <v>581260.91</v>
      </c>
      <c r="E32" s="199">
        <v>111476.57</v>
      </c>
      <c r="F32" s="199">
        <v>111476.57</v>
      </c>
      <c r="G32" s="200">
        <v>469784.34</v>
      </c>
    </row>
    <row r="33" spans="1:7" x14ac:dyDescent="0.25">
      <c r="A33" s="198" t="s">
        <v>618</v>
      </c>
      <c r="B33" s="199">
        <v>720629.14</v>
      </c>
      <c r="C33" s="199">
        <v>82000</v>
      </c>
      <c r="D33" s="200">
        <v>802629.14</v>
      </c>
      <c r="E33" s="199">
        <v>118128.46</v>
      </c>
      <c r="F33" s="199">
        <v>118128.46</v>
      </c>
      <c r="G33" s="200">
        <v>684500.68</v>
      </c>
    </row>
    <row r="34" spans="1:7" x14ac:dyDescent="0.25">
      <c r="A34" s="198" t="s">
        <v>619</v>
      </c>
      <c r="B34" s="199">
        <v>4140637.72</v>
      </c>
      <c r="C34" s="199">
        <v>19720</v>
      </c>
      <c r="D34" s="200">
        <v>4160357.72</v>
      </c>
      <c r="E34" s="199">
        <v>818427.3</v>
      </c>
      <c r="F34" s="199">
        <v>818427.3</v>
      </c>
      <c r="G34" s="200">
        <v>3341930.42</v>
      </c>
    </row>
    <row r="35" spans="1:7" x14ac:dyDescent="0.25">
      <c r="A35" s="198" t="s">
        <v>620</v>
      </c>
      <c r="B35" s="199">
        <v>7098039.25</v>
      </c>
      <c r="C35" s="199">
        <v>-1942000</v>
      </c>
      <c r="D35" s="200">
        <v>5156039.25</v>
      </c>
      <c r="E35" s="199">
        <v>163532.85999999999</v>
      </c>
      <c r="F35" s="199">
        <v>163532.85999999999</v>
      </c>
      <c r="G35" s="200">
        <v>4992506.3899999997</v>
      </c>
    </row>
    <row r="36" spans="1:7" x14ac:dyDescent="0.25">
      <c r="A36" s="198" t="s">
        <v>621</v>
      </c>
      <c r="B36" s="199">
        <v>1615608.22</v>
      </c>
      <c r="C36" s="199">
        <v>29520.61</v>
      </c>
      <c r="D36" s="200">
        <v>1645128.83</v>
      </c>
      <c r="E36" s="199">
        <v>295052.92</v>
      </c>
      <c r="F36" s="199">
        <v>295052.92</v>
      </c>
      <c r="G36" s="200">
        <v>1350075.9100000001</v>
      </c>
    </row>
    <row r="37" spans="1:7" x14ac:dyDescent="0.25">
      <c r="A37" s="198" t="s">
        <v>622</v>
      </c>
      <c r="B37" s="199">
        <v>382340.22</v>
      </c>
      <c r="C37" s="199">
        <v>0</v>
      </c>
      <c r="D37" s="200">
        <v>382340.22</v>
      </c>
      <c r="E37" s="199">
        <v>57305.9</v>
      </c>
      <c r="F37" s="199">
        <v>57305.9</v>
      </c>
      <c r="G37" s="200">
        <v>325034.31999999995</v>
      </c>
    </row>
    <row r="38" spans="1:7" x14ac:dyDescent="0.25">
      <c r="A38" s="198" t="s">
        <v>623</v>
      </c>
      <c r="B38" s="199">
        <v>2019377.48</v>
      </c>
      <c r="C38" s="199">
        <v>50000</v>
      </c>
      <c r="D38" s="200">
        <v>2069377.48</v>
      </c>
      <c r="E38" s="199">
        <v>478984.39</v>
      </c>
      <c r="F38" s="199">
        <v>478984.39</v>
      </c>
      <c r="G38" s="200">
        <v>1590393.0899999999</v>
      </c>
    </row>
    <row r="39" spans="1:7" x14ac:dyDescent="0.25">
      <c r="A39" s="198" t="s">
        <v>624</v>
      </c>
      <c r="B39" s="199">
        <v>1234257.22</v>
      </c>
      <c r="C39" s="199">
        <v>0</v>
      </c>
      <c r="D39" s="200">
        <v>1234257.22</v>
      </c>
      <c r="E39" s="199">
        <v>216780.52</v>
      </c>
      <c r="F39" s="199">
        <v>216780.52</v>
      </c>
      <c r="G39" s="200">
        <v>1017476.7</v>
      </c>
    </row>
    <row r="40" spans="1:7" x14ac:dyDescent="0.25">
      <c r="A40" s="198" t="s">
        <v>625</v>
      </c>
      <c r="B40" s="199">
        <v>8871499.2100000009</v>
      </c>
      <c r="C40" s="199">
        <v>269526.71000000002</v>
      </c>
      <c r="D40" s="200">
        <v>9141025.9200000018</v>
      </c>
      <c r="E40" s="199">
        <v>1714296.88</v>
      </c>
      <c r="F40" s="199">
        <v>1714296.88</v>
      </c>
      <c r="G40" s="200">
        <v>7426729.0400000019</v>
      </c>
    </row>
    <row r="41" spans="1:7" x14ac:dyDescent="0.25">
      <c r="A41" s="198" t="s">
        <v>626</v>
      </c>
      <c r="B41" s="199">
        <v>972358.07</v>
      </c>
      <c r="C41" s="199">
        <v>475000</v>
      </c>
      <c r="D41" s="200">
        <v>1447358.0699999998</v>
      </c>
      <c r="E41" s="199">
        <v>125845.2</v>
      </c>
      <c r="F41" s="199">
        <v>125845.2</v>
      </c>
      <c r="G41" s="200">
        <v>1321512.8699999999</v>
      </c>
    </row>
    <row r="42" spans="1:7" x14ac:dyDescent="0.25">
      <c r="A42" s="198" t="s">
        <v>627</v>
      </c>
      <c r="B42" s="199">
        <v>6231593.7699999996</v>
      </c>
      <c r="C42" s="199">
        <v>-900000</v>
      </c>
      <c r="D42" s="200">
        <v>5331593.7699999996</v>
      </c>
      <c r="E42" s="199">
        <v>323731.24</v>
      </c>
      <c r="F42" s="199">
        <v>323731.24</v>
      </c>
      <c r="G42" s="200">
        <v>5007862.5299999993</v>
      </c>
    </row>
    <row r="43" spans="1:7" x14ac:dyDescent="0.25">
      <c r="A43" s="198" t="s">
        <v>628</v>
      </c>
      <c r="B43" s="199">
        <v>13886018.75</v>
      </c>
      <c r="C43" s="199">
        <v>272000</v>
      </c>
      <c r="D43" s="200">
        <v>14158018.75</v>
      </c>
      <c r="E43" s="199">
        <v>1422818.91</v>
      </c>
      <c r="F43" s="199">
        <v>1422818.91</v>
      </c>
      <c r="G43" s="200">
        <v>12735199.84</v>
      </c>
    </row>
    <row r="44" spans="1:7" x14ac:dyDescent="0.25">
      <c r="A44" s="198" t="s">
        <v>629</v>
      </c>
      <c r="B44" s="199">
        <v>1221440.6200000001</v>
      </c>
      <c r="C44" s="199">
        <v>150000</v>
      </c>
      <c r="D44" s="200">
        <v>1371440.62</v>
      </c>
      <c r="E44" s="199">
        <v>287057.25</v>
      </c>
      <c r="F44" s="199">
        <v>287057.25</v>
      </c>
      <c r="G44" s="200">
        <v>1084383.3700000001</v>
      </c>
    </row>
    <row r="45" spans="1:7" x14ac:dyDescent="0.25">
      <c r="A45" s="198" t="s">
        <v>630</v>
      </c>
      <c r="B45" s="199">
        <v>1110038.01</v>
      </c>
      <c r="C45" s="199">
        <v>630230.59</v>
      </c>
      <c r="D45" s="200">
        <v>1740268.6</v>
      </c>
      <c r="E45" s="199">
        <v>666938.28</v>
      </c>
      <c r="F45" s="199">
        <v>666938.28</v>
      </c>
      <c r="G45" s="200">
        <v>1073330.32</v>
      </c>
    </row>
    <row r="46" spans="1:7" x14ac:dyDescent="0.25">
      <c r="A46" s="198" t="s">
        <v>631</v>
      </c>
      <c r="B46" s="199">
        <v>1627958.92</v>
      </c>
      <c r="C46" s="199">
        <v>29999.99</v>
      </c>
      <c r="D46" s="200">
        <v>1657958.91</v>
      </c>
      <c r="E46" s="199">
        <v>281965.58</v>
      </c>
      <c r="F46" s="199">
        <v>281965.58</v>
      </c>
      <c r="G46" s="200">
        <v>1375993.3299999998</v>
      </c>
    </row>
    <row r="47" spans="1:7" x14ac:dyDescent="0.25">
      <c r="A47" s="198" t="s">
        <v>632</v>
      </c>
      <c r="B47" s="199">
        <v>303518.84000000003</v>
      </c>
      <c r="C47" s="199">
        <v>0</v>
      </c>
      <c r="D47" s="200">
        <v>303518.84000000003</v>
      </c>
      <c r="E47" s="199">
        <v>58720.63</v>
      </c>
      <c r="F47" s="199">
        <v>58720.63</v>
      </c>
      <c r="G47" s="200">
        <v>244798.21000000002</v>
      </c>
    </row>
    <row r="48" spans="1:7" x14ac:dyDescent="0.25">
      <c r="A48" s="198" t="s">
        <v>633</v>
      </c>
      <c r="B48" s="199">
        <v>441253.15</v>
      </c>
      <c r="C48" s="199">
        <v>20000</v>
      </c>
      <c r="D48" s="200">
        <v>461253.15</v>
      </c>
      <c r="E48" s="199">
        <v>77920.28</v>
      </c>
      <c r="F48" s="199">
        <v>77920.28</v>
      </c>
      <c r="G48" s="200">
        <v>383332.87</v>
      </c>
    </row>
    <row r="49" spans="1:7" x14ac:dyDescent="0.25">
      <c r="A49" s="198" t="s">
        <v>634</v>
      </c>
      <c r="B49" s="199">
        <v>251138.16</v>
      </c>
      <c r="C49" s="199">
        <v>0</v>
      </c>
      <c r="D49" s="200">
        <v>251138.16</v>
      </c>
      <c r="E49" s="199">
        <v>48882.63</v>
      </c>
      <c r="F49" s="199">
        <v>48882.63</v>
      </c>
      <c r="G49" s="200">
        <v>202255.53</v>
      </c>
    </row>
    <row r="50" spans="1:7" x14ac:dyDescent="0.25">
      <c r="A50" s="198" t="s">
        <v>635</v>
      </c>
      <c r="B50" s="199">
        <v>221858.65</v>
      </c>
      <c r="C50" s="199">
        <v>0</v>
      </c>
      <c r="D50" s="200">
        <v>221858.65</v>
      </c>
      <c r="E50" s="199">
        <v>42921.83</v>
      </c>
      <c r="F50" s="199">
        <v>42921.83</v>
      </c>
      <c r="G50" s="200">
        <v>178936.82</v>
      </c>
    </row>
    <row r="51" spans="1:7" x14ac:dyDescent="0.25">
      <c r="A51" s="198" t="s">
        <v>636</v>
      </c>
      <c r="B51" s="199">
        <v>119196.6</v>
      </c>
      <c r="C51" s="199">
        <v>0</v>
      </c>
      <c r="D51" s="200">
        <v>119196.6</v>
      </c>
      <c r="E51" s="199">
        <v>48398.8</v>
      </c>
      <c r="F51" s="199">
        <v>48398.8</v>
      </c>
      <c r="G51" s="200">
        <v>70797.8</v>
      </c>
    </row>
    <row r="52" spans="1:7" x14ac:dyDescent="0.25">
      <c r="A52" s="198" t="s">
        <v>637</v>
      </c>
      <c r="B52" s="199">
        <v>198014.97</v>
      </c>
      <c r="C52" s="199">
        <v>0</v>
      </c>
      <c r="D52" s="200">
        <v>198014.97</v>
      </c>
      <c r="E52" s="199">
        <v>38541.43</v>
      </c>
      <c r="F52" s="199">
        <v>38541.43</v>
      </c>
      <c r="G52" s="200">
        <v>159473.54</v>
      </c>
    </row>
    <row r="53" spans="1:7" x14ac:dyDescent="0.25">
      <c r="A53" s="198" t="s">
        <v>638</v>
      </c>
      <c r="B53" s="199">
        <v>12000000</v>
      </c>
      <c r="C53" s="199">
        <v>1062257</v>
      </c>
      <c r="D53" s="200">
        <v>13062257</v>
      </c>
      <c r="E53" s="199">
        <v>3005588</v>
      </c>
      <c r="F53" s="199">
        <v>3005588</v>
      </c>
      <c r="G53" s="200">
        <v>10056669</v>
      </c>
    </row>
    <row r="54" spans="1:7" x14ac:dyDescent="0.25">
      <c r="A54" s="31" t="s">
        <v>154</v>
      </c>
      <c r="B54" s="49"/>
      <c r="C54" s="49"/>
      <c r="D54" s="49"/>
      <c r="E54" s="49"/>
      <c r="F54" s="49"/>
      <c r="G54" s="49"/>
    </row>
    <row r="55" spans="1:7" x14ac:dyDescent="0.25">
      <c r="A55" s="3" t="s">
        <v>391</v>
      </c>
      <c r="B55" s="4">
        <f>SUM(B56:B67)</f>
        <v>149964384.47999999</v>
      </c>
      <c r="C55" s="4">
        <f t="shared" ref="C55:G55" si="0">SUM(C56:C67)</f>
        <v>-6159927.5099999979</v>
      </c>
      <c r="D55" s="4">
        <f t="shared" si="0"/>
        <v>143804456.97</v>
      </c>
      <c r="E55" s="4">
        <f t="shared" si="0"/>
        <v>21841945.600000001</v>
      </c>
      <c r="F55" s="4">
        <f t="shared" si="0"/>
        <v>21841945.600000001</v>
      </c>
      <c r="G55" s="4">
        <f t="shared" si="0"/>
        <v>121962511.37</v>
      </c>
    </row>
    <row r="56" spans="1:7" x14ac:dyDescent="0.25">
      <c r="A56" s="63" t="s">
        <v>598</v>
      </c>
      <c r="B56" s="75">
        <v>800000</v>
      </c>
      <c r="C56" s="75">
        <v>0</v>
      </c>
      <c r="D56" s="75">
        <v>800000</v>
      </c>
      <c r="E56" s="75">
        <v>210000</v>
      </c>
      <c r="F56" s="75">
        <v>210000</v>
      </c>
      <c r="G56" s="75">
        <v>590000</v>
      </c>
    </row>
    <row r="57" spans="1:7" x14ac:dyDescent="0.25">
      <c r="A57" s="63" t="s">
        <v>604</v>
      </c>
      <c r="B57" s="75">
        <v>228000</v>
      </c>
      <c r="C57" s="75">
        <v>0</v>
      </c>
      <c r="D57" s="75">
        <v>228000</v>
      </c>
      <c r="E57" s="75">
        <v>0</v>
      </c>
      <c r="F57" s="75">
        <v>0</v>
      </c>
      <c r="G57" s="75">
        <v>228000</v>
      </c>
    </row>
    <row r="58" spans="1:7" x14ac:dyDescent="0.25">
      <c r="A58" s="63" t="s">
        <v>610</v>
      </c>
      <c r="B58" s="75">
        <v>53220924.549999997</v>
      </c>
      <c r="C58" s="75">
        <v>-11680190.939999999</v>
      </c>
      <c r="D58" s="75">
        <v>41540733.609999999</v>
      </c>
      <c r="E58" s="75">
        <v>871653.3</v>
      </c>
      <c r="F58" s="75">
        <v>871653.3</v>
      </c>
      <c r="G58" s="75">
        <v>40669080.310000002</v>
      </c>
    </row>
    <row r="59" spans="1:7" x14ac:dyDescent="0.25">
      <c r="A59" s="63" t="s">
        <v>612</v>
      </c>
      <c r="B59" s="75">
        <v>289260.83</v>
      </c>
      <c r="C59" s="75">
        <v>4823993.95</v>
      </c>
      <c r="D59" s="75">
        <v>5113254.78</v>
      </c>
      <c r="E59" s="75">
        <v>4823993.95</v>
      </c>
      <c r="F59" s="75">
        <v>4823993.95</v>
      </c>
      <c r="G59" s="75">
        <v>289260.83</v>
      </c>
    </row>
    <row r="60" spans="1:7" x14ac:dyDescent="0.25">
      <c r="A60" s="63" t="s">
        <v>614</v>
      </c>
      <c r="B60" s="75">
        <v>15877554.5</v>
      </c>
      <c r="C60" s="75">
        <v>-559048</v>
      </c>
      <c r="D60" s="75">
        <v>15318506.5</v>
      </c>
      <c r="E60" s="75">
        <v>3311116.19</v>
      </c>
      <c r="F60" s="75">
        <v>3311116.19</v>
      </c>
      <c r="G60" s="75">
        <v>12007390.310000001</v>
      </c>
    </row>
    <row r="61" spans="1:7" x14ac:dyDescent="0.25">
      <c r="A61" s="63" t="s">
        <v>619</v>
      </c>
      <c r="B61" s="75">
        <v>160000</v>
      </c>
      <c r="C61" s="75">
        <v>0</v>
      </c>
      <c r="D61" s="75">
        <v>160000</v>
      </c>
      <c r="E61" s="75">
        <v>0</v>
      </c>
      <c r="F61" s="75">
        <v>0</v>
      </c>
      <c r="G61" s="75">
        <v>160000</v>
      </c>
    </row>
    <row r="62" spans="1:7" x14ac:dyDescent="0.25">
      <c r="A62" s="63" t="s">
        <v>622</v>
      </c>
      <c r="B62" s="75">
        <v>100000</v>
      </c>
      <c r="C62" s="75">
        <v>0</v>
      </c>
      <c r="D62" s="75">
        <v>100000</v>
      </c>
      <c r="E62" s="75">
        <v>0</v>
      </c>
      <c r="F62" s="75">
        <v>0</v>
      </c>
      <c r="G62" s="75">
        <v>100000</v>
      </c>
    </row>
    <row r="63" spans="1:7" s="197" customFormat="1" x14ac:dyDescent="0.25">
      <c r="A63" s="63" t="s">
        <v>624</v>
      </c>
      <c r="B63" s="75">
        <v>350000</v>
      </c>
      <c r="C63" s="75">
        <v>0</v>
      </c>
      <c r="D63" s="75">
        <v>350000</v>
      </c>
      <c r="E63" s="75">
        <v>0</v>
      </c>
      <c r="F63" s="75">
        <v>0</v>
      </c>
      <c r="G63" s="75">
        <v>350000</v>
      </c>
    </row>
    <row r="64" spans="1:7" s="197" customFormat="1" x14ac:dyDescent="0.25">
      <c r="A64" s="63" t="s">
        <v>625</v>
      </c>
      <c r="B64" s="75">
        <v>45000</v>
      </c>
      <c r="C64" s="75">
        <v>50000</v>
      </c>
      <c r="D64" s="75">
        <v>95000</v>
      </c>
      <c r="E64" s="75">
        <v>50000</v>
      </c>
      <c r="F64" s="75">
        <v>50000</v>
      </c>
      <c r="G64" s="75">
        <v>45000</v>
      </c>
    </row>
    <row r="65" spans="1:7" s="197" customFormat="1" x14ac:dyDescent="0.25">
      <c r="A65" s="63" t="s">
        <v>626</v>
      </c>
      <c r="B65" s="75">
        <v>176470.58</v>
      </c>
      <c r="C65" s="75">
        <v>0</v>
      </c>
      <c r="D65" s="75">
        <v>176470.58</v>
      </c>
      <c r="E65" s="75">
        <v>0</v>
      </c>
      <c r="F65" s="75">
        <v>0</v>
      </c>
      <c r="G65" s="75">
        <v>176470.58</v>
      </c>
    </row>
    <row r="66" spans="1:7" s="197" customFormat="1" x14ac:dyDescent="0.25">
      <c r="A66" s="63" t="s">
        <v>627</v>
      </c>
      <c r="B66" s="75">
        <v>2533933</v>
      </c>
      <c r="C66" s="75">
        <v>-2083933</v>
      </c>
      <c r="D66" s="75">
        <v>450000</v>
      </c>
      <c r="E66" s="75">
        <v>0</v>
      </c>
      <c r="F66" s="75">
        <v>0</v>
      </c>
      <c r="G66" s="75">
        <v>450000</v>
      </c>
    </row>
    <row r="67" spans="1:7" x14ac:dyDescent="0.25">
      <c r="A67" s="63" t="s">
        <v>630</v>
      </c>
      <c r="B67" s="75">
        <v>76183241.019999996</v>
      </c>
      <c r="C67" s="75">
        <v>3289250.48</v>
      </c>
      <c r="D67" s="75">
        <v>79472491.5</v>
      </c>
      <c r="E67" s="75">
        <v>12575182.16</v>
      </c>
      <c r="F67" s="75">
        <v>12575182.16</v>
      </c>
      <c r="G67" s="75">
        <v>66897309.340000004</v>
      </c>
    </row>
    <row r="68" spans="1:7" x14ac:dyDescent="0.25">
      <c r="A68" s="31" t="s">
        <v>154</v>
      </c>
      <c r="B68" s="49"/>
      <c r="C68" s="49"/>
      <c r="D68" s="49"/>
      <c r="E68" s="49"/>
      <c r="F68" s="49"/>
      <c r="G68" s="49"/>
    </row>
    <row r="69" spans="1:7" x14ac:dyDescent="0.25">
      <c r="A69" s="3" t="s">
        <v>387</v>
      </c>
      <c r="B69" s="4">
        <f>SUM(B55,B9)</f>
        <v>394466755.98999995</v>
      </c>
      <c r="C69" s="4">
        <f>SUM(C55,C9)</f>
        <v>5764624.9600000028</v>
      </c>
      <c r="D69" s="4">
        <f>SUM(D55,D9)</f>
        <v>400231380.94999999</v>
      </c>
      <c r="E69" s="4">
        <f>SUM(E55,E9)</f>
        <v>73928761.810000002</v>
      </c>
      <c r="F69" s="4">
        <f>SUM(F55,F9)</f>
        <v>73503022.870000005</v>
      </c>
      <c r="G69" s="4">
        <f>SUM(G55,G9)</f>
        <v>326302619.13999999</v>
      </c>
    </row>
    <row r="70" spans="1:7" x14ac:dyDescent="0.25">
      <c r="A70" s="55"/>
      <c r="B70" s="55"/>
      <c r="C70" s="55"/>
      <c r="D70" s="55"/>
      <c r="E70" s="55"/>
      <c r="F70" s="55"/>
      <c r="G7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4:G55 B9:G9 B68:G6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8:G69 B9:G9 B54:G5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7" zoomScale="75" zoomScaleNormal="75" workbookViewId="0">
      <selection activeCell="B43" sqref="B43:G7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392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MUNICIPIO DE CORTAZAR,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7</v>
      </c>
      <c r="B7" s="172" t="s">
        <v>306</v>
      </c>
      <c r="C7" s="173"/>
      <c r="D7" s="173"/>
      <c r="E7" s="173"/>
      <c r="F7" s="174"/>
      <c r="G7" s="168" t="s">
        <v>395</v>
      </c>
    </row>
    <row r="8" spans="1:7" ht="30" x14ac:dyDescent="0.25">
      <c r="A8" s="165"/>
      <c r="B8" s="25" t="s">
        <v>308</v>
      </c>
      <c r="C8" s="7" t="s">
        <v>396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25">
      <c r="A9" s="26" t="s">
        <v>397</v>
      </c>
      <c r="B9" s="30">
        <v>244502371.50999999</v>
      </c>
      <c r="C9" s="30">
        <v>11924552.470000001</v>
      </c>
      <c r="D9" s="30">
        <v>256426923.97999999</v>
      </c>
      <c r="E9" s="30">
        <v>52086816.210000001</v>
      </c>
      <c r="F9" s="30">
        <v>51661077.270000003</v>
      </c>
      <c r="G9" s="30">
        <v>204340107.77000001</v>
      </c>
    </row>
    <row r="10" spans="1:7" ht="15" customHeight="1" x14ac:dyDescent="0.25">
      <c r="A10" s="58" t="s">
        <v>398</v>
      </c>
      <c r="B10" s="47">
        <v>138049738.38</v>
      </c>
      <c r="C10" s="47">
        <v>6225810.4299999997</v>
      </c>
      <c r="D10" s="47">
        <v>144275548.81</v>
      </c>
      <c r="E10" s="47">
        <v>28938708.84</v>
      </c>
      <c r="F10" s="47">
        <v>28514487.789999999</v>
      </c>
      <c r="G10" s="47">
        <v>115336839.97</v>
      </c>
    </row>
    <row r="11" spans="1:7" x14ac:dyDescent="0.25">
      <c r="A11" s="77" t="s">
        <v>399</v>
      </c>
      <c r="B11" s="47">
        <v>7064103.3799999999</v>
      </c>
      <c r="C11" s="47">
        <v>265000</v>
      </c>
      <c r="D11" s="47">
        <v>7329103.3799999999</v>
      </c>
      <c r="E11" s="47">
        <v>1307347.32</v>
      </c>
      <c r="F11" s="47">
        <v>1307347.32</v>
      </c>
      <c r="G11" s="47">
        <v>6021756.0599999996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19194367.260000002</v>
      </c>
      <c r="C13" s="47">
        <v>959999.99</v>
      </c>
      <c r="D13" s="47">
        <v>20154367.25</v>
      </c>
      <c r="E13" s="47">
        <v>2701528.38</v>
      </c>
      <c r="F13" s="47">
        <v>2701528.38</v>
      </c>
      <c r="G13" s="47">
        <v>17452838.870000001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46745796.229999997</v>
      </c>
      <c r="C15" s="47">
        <v>2652465.06</v>
      </c>
      <c r="D15" s="47">
        <v>49398261.289999999</v>
      </c>
      <c r="E15" s="47">
        <v>10201840.869999999</v>
      </c>
      <c r="F15" s="47">
        <v>9966430.8699999992</v>
      </c>
      <c r="G15" s="47">
        <v>39196420.420000002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1110038.01</v>
      </c>
      <c r="C17" s="47">
        <v>630230.59</v>
      </c>
      <c r="D17" s="47">
        <v>1740268.6</v>
      </c>
      <c r="E17" s="47">
        <v>666938.28</v>
      </c>
      <c r="F17" s="47">
        <v>666938.28</v>
      </c>
      <c r="G17" s="47">
        <v>1073330.32</v>
      </c>
    </row>
    <row r="18" spans="1:7" x14ac:dyDescent="0.25">
      <c r="A18" s="77" t="s">
        <v>406</v>
      </c>
      <c r="B18" s="47">
        <v>63935433.5</v>
      </c>
      <c r="C18" s="47">
        <v>1718114.79</v>
      </c>
      <c r="D18" s="47">
        <v>65653548.289999999</v>
      </c>
      <c r="E18" s="47">
        <v>14061053.99</v>
      </c>
      <c r="F18" s="47">
        <v>13872242.939999999</v>
      </c>
      <c r="G18" s="47">
        <v>51592494.299999997</v>
      </c>
    </row>
    <row r="19" spans="1:7" x14ac:dyDescent="0.25">
      <c r="A19" s="58" t="s">
        <v>407</v>
      </c>
      <c r="B19" s="47">
        <v>101898998.43000001</v>
      </c>
      <c r="C19" s="47">
        <v>5148742.04</v>
      </c>
      <c r="D19" s="47">
        <v>107047740.47</v>
      </c>
      <c r="E19" s="47">
        <v>22452342.460000001</v>
      </c>
      <c r="F19" s="47">
        <v>22450824.57</v>
      </c>
      <c r="G19" s="47">
        <v>84595398.010000005</v>
      </c>
    </row>
    <row r="20" spans="1:7" x14ac:dyDescent="0.25">
      <c r="A20" s="77" t="s">
        <v>408</v>
      </c>
      <c r="B20" s="47">
        <v>2560877.2200000002</v>
      </c>
      <c r="C20" s="47">
        <v>33500</v>
      </c>
      <c r="D20" s="47">
        <v>2594377.2200000002</v>
      </c>
      <c r="E20" s="47">
        <v>470703.98</v>
      </c>
      <c r="F20" s="47">
        <v>470703.98</v>
      </c>
      <c r="G20" s="47">
        <v>2123673.2400000002</v>
      </c>
    </row>
    <row r="21" spans="1:7" x14ac:dyDescent="0.25">
      <c r="A21" s="77" t="s">
        <v>409</v>
      </c>
      <c r="B21" s="47">
        <v>58242199.93</v>
      </c>
      <c r="C21" s="47">
        <v>4781217.72</v>
      </c>
      <c r="D21" s="47">
        <v>63023417.649999999</v>
      </c>
      <c r="E21" s="47">
        <v>14677176.859999999</v>
      </c>
      <c r="F21" s="47">
        <v>14675658.970000001</v>
      </c>
      <c r="G21" s="47">
        <v>48346240.789999999</v>
      </c>
    </row>
    <row r="22" spans="1:7" x14ac:dyDescent="0.25">
      <c r="A22" s="77" t="s">
        <v>410</v>
      </c>
      <c r="B22" s="47">
        <v>1221440.6200000001</v>
      </c>
      <c r="C22" s="47">
        <v>150000</v>
      </c>
      <c r="D22" s="47">
        <v>1371440.62</v>
      </c>
      <c r="E22" s="47">
        <v>287057.25</v>
      </c>
      <c r="F22" s="47">
        <v>287057.25</v>
      </c>
      <c r="G22" s="47">
        <v>1084383.3700000001</v>
      </c>
    </row>
    <row r="23" spans="1:7" x14ac:dyDescent="0.25">
      <c r="A23" s="77" t="s">
        <v>411</v>
      </c>
      <c r="B23" s="47">
        <v>14627745.15</v>
      </c>
      <c r="C23" s="47">
        <v>318767.32</v>
      </c>
      <c r="D23" s="47">
        <v>14946512.470000001</v>
      </c>
      <c r="E23" s="47">
        <v>2827777.1</v>
      </c>
      <c r="F23" s="47">
        <v>2827777.1</v>
      </c>
      <c r="G23" s="47">
        <v>12118735.369999999</v>
      </c>
    </row>
    <row r="24" spans="1:7" x14ac:dyDescent="0.25">
      <c r="A24" s="77" t="s">
        <v>412</v>
      </c>
      <c r="B24" s="47">
        <v>7098039.25</v>
      </c>
      <c r="C24" s="47">
        <v>-1942000</v>
      </c>
      <c r="D24" s="47">
        <v>5156039.25</v>
      </c>
      <c r="E24" s="47">
        <v>163532.85999999999</v>
      </c>
      <c r="F24" s="47">
        <v>163532.85999999999</v>
      </c>
      <c r="G24" s="47">
        <v>4992506.3899999997</v>
      </c>
    </row>
    <row r="25" spans="1:7" x14ac:dyDescent="0.25">
      <c r="A25" s="77" t="s">
        <v>413</v>
      </c>
      <c r="B25" s="47">
        <v>13626351.17</v>
      </c>
      <c r="C25" s="47">
        <v>1082257</v>
      </c>
      <c r="D25" s="47">
        <v>14708608.17</v>
      </c>
      <c r="E25" s="47">
        <v>3317842.97</v>
      </c>
      <c r="F25" s="47">
        <v>3317842.97</v>
      </c>
      <c r="G25" s="47">
        <v>11390765.199999999</v>
      </c>
    </row>
    <row r="26" spans="1:7" x14ac:dyDescent="0.25">
      <c r="A26" s="77" t="s">
        <v>414</v>
      </c>
      <c r="B26" s="47">
        <v>4522345.09</v>
      </c>
      <c r="C26" s="47">
        <v>725000</v>
      </c>
      <c r="D26" s="47">
        <v>5247345.09</v>
      </c>
      <c r="E26" s="47">
        <v>708251.44</v>
      </c>
      <c r="F26" s="47">
        <v>708251.44</v>
      </c>
      <c r="G26" s="47">
        <v>4539093.6500000004</v>
      </c>
    </row>
    <row r="27" spans="1:7" x14ac:dyDescent="0.25">
      <c r="A27" s="58" t="s">
        <v>415</v>
      </c>
      <c r="B27" s="47">
        <v>4553634.7</v>
      </c>
      <c r="C27" s="47">
        <v>550000</v>
      </c>
      <c r="D27" s="47">
        <v>5103634.7</v>
      </c>
      <c r="E27" s="47">
        <v>695764.91</v>
      </c>
      <c r="F27" s="47">
        <v>695764.91</v>
      </c>
      <c r="G27" s="47">
        <v>4407869.79</v>
      </c>
    </row>
    <row r="28" spans="1:7" x14ac:dyDescent="0.25">
      <c r="A28" s="80" t="s">
        <v>416</v>
      </c>
      <c r="B28" s="47">
        <v>2019377.48</v>
      </c>
      <c r="C28" s="47">
        <v>50000</v>
      </c>
      <c r="D28" s="47">
        <v>2069377.48</v>
      </c>
      <c r="E28" s="47">
        <v>478984.39</v>
      </c>
      <c r="F28" s="47">
        <v>478984.39</v>
      </c>
      <c r="G28" s="47">
        <v>1590393.09</v>
      </c>
    </row>
    <row r="29" spans="1:7" x14ac:dyDescent="0.25">
      <c r="A29" s="77" t="s">
        <v>417</v>
      </c>
      <c r="B29" s="47">
        <v>1300000</v>
      </c>
      <c r="C29" s="47">
        <v>500000</v>
      </c>
      <c r="D29" s="47">
        <v>1800000</v>
      </c>
      <c r="E29" s="47">
        <v>0</v>
      </c>
      <c r="F29" s="47">
        <v>0</v>
      </c>
      <c r="G29" s="47">
        <v>1800000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1234257.22</v>
      </c>
      <c r="C34" s="47">
        <v>0</v>
      </c>
      <c r="D34" s="47">
        <v>1234257.22</v>
      </c>
      <c r="E34" s="47">
        <v>216780.52</v>
      </c>
      <c r="F34" s="47">
        <v>216780.52</v>
      </c>
      <c r="G34" s="47">
        <v>1017476.7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v>149964384.47999999</v>
      </c>
      <c r="C43" s="4">
        <v>-6159927.5099999998</v>
      </c>
      <c r="D43" s="4">
        <v>143804456.97</v>
      </c>
      <c r="E43" s="4">
        <v>21841945.600000001</v>
      </c>
      <c r="F43" s="4">
        <v>21841945.600000001</v>
      </c>
      <c r="G43" s="4">
        <v>121962511.37</v>
      </c>
    </row>
    <row r="44" spans="1:7" x14ac:dyDescent="0.25">
      <c r="A44" s="58" t="s">
        <v>398</v>
      </c>
      <c r="B44" s="47">
        <v>76983241.019999996</v>
      </c>
      <c r="C44" s="47">
        <v>3289250.48</v>
      </c>
      <c r="D44" s="47">
        <v>80272491.5</v>
      </c>
      <c r="E44" s="47">
        <v>12785182.16</v>
      </c>
      <c r="F44" s="47">
        <v>12785182.16</v>
      </c>
      <c r="G44" s="47">
        <v>67487309.340000004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800000</v>
      </c>
      <c r="C47" s="47">
        <v>0</v>
      </c>
      <c r="D47" s="47">
        <v>800000</v>
      </c>
      <c r="E47" s="47">
        <v>210000</v>
      </c>
      <c r="F47" s="47">
        <v>210000</v>
      </c>
      <c r="G47" s="47">
        <v>590000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76183241.019999996</v>
      </c>
      <c r="C51" s="47">
        <v>3289250.48</v>
      </c>
      <c r="D51" s="47">
        <v>79472491.5</v>
      </c>
      <c r="E51" s="47">
        <v>12575182.16</v>
      </c>
      <c r="F51" s="47">
        <v>12575182.16</v>
      </c>
      <c r="G51" s="47">
        <v>66897309.340000004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v>70097210.459999993</v>
      </c>
      <c r="C53" s="47">
        <v>-7365244.9900000002</v>
      </c>
      <c r="D53" s="47">
        <v>62731965.469999999</v>
      </c>
      <c r="E53" s="47">
        <v>9056763.4399999995</v>
      </c>
      <c r="F53" s="47">
        <v>9056763.4399999995</v>
      </c>
      <c r="G53" s="47">
        <v>53675202.030000001</v>
      </c>
    </row>
    <row r="54" spans="1:7" x14ac:dyDescent="0.25">
      <c r="A54" s="80" t="s">
        <v>408</v>
      </c>
      <c r="B54" s="47">
        <v>0</v>
      </c>
      <c r="C54" s="47">
        <v>5993785.7300000004</v>
      </c>
      <c r="D54" s="47">
        <v>5993785.7300000004</v>
      </c>
      <c r="E54" s="47">
        <v>0</v>
      </c>
      <c r="F54" s="47">
        <v>0</v>
      </c>
      <c r="G54" s="47">
        <v>5993785.7300000004</v>
      </c>
    </row>
    <row r="55" spans="1:7" x14ac:dyDescent="0.25">
      <c r="A55" s="80" t="s">
        <v>409</v>
      </c>
      <c r="B55" s="47">
        <v>69098479.049999997</v>
      </c>
      <c r="C55" s="47">
        <v>-13409030.720000001</v>
      </c>
      <c r="D55" s="47">
        <v>55689448.329999998</v>
      </c>
      <c r="E55" s="47">
        <v>9006763.4399999995</v>
      </c>
      <c r="F55" s="47">
        <v>9006763.4399999995</v>
      </c>
      <c r="G55" s="47">
        <v>46682684.890000001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205000</v>
      </c>
      <c r="C57" s="47">
        <v>50000</v>
      </c>
      <c r="D57" s="47">
        <v>255000</v>
      </c>
      <c r="E57" s="47">
        <v>50000</v>
      </c>
      <c r="F57" s="47">
        <v>50000</v>
      </c>
      <c r="G57" s="47">
        <v>205000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228000</v>
      </c>
      <c r="C59" s="47">
        <v>0</v>
      </c>
      <c r="D59" s="47">
        <v>228000</v>
      </c>
      <c r="E59" s="47">
        <v>0</v>
      </c>
      <c r="F59" s="47">
        <v>0</v>
      </c>
      <c r="G59" s="47">
        <v>228000</v>
      </c>
    </row>
    <row r="60" spans="1:7" x14ac:dyDescent="0.25">
      <c r="A60" s="80" t="s">
        <v>414</v>
      </c>
      <c r="B60" s="47">
        <v>565731.41</v>
      </c>
      <c r="C60" s="47">
        <v>0</v>
      </c>
      <c r="D60" s="47">
        <v>565731.41</v>
      </c>
      <c r="E60" s="47">
        <v>0</v>
      </c>
      <c r="F60" s="47">
        <v>0</v>
      </c>
      <c r="G60" s="47">
        <v>565731.41</v>
      </c>
    </row>
    <row r="61" spans="1:7" x14ac:dyDescent="0.25">
      <c r="A61" s="58" t="s">
        <v>415</v>
      </c>
      <c r="B61" s="47">
        <v>2883933</v>
      </c>
      <c r="C61" s="47">
        <v>-2083933</v>
      </c>
      <c r="D61" s="47">
        <v>800000</v>
      </c>
      <c r="E61" s="47">
        <v>0</v>
      </c>
      <c r="F61" s="47">
        <v>0</v>
      </c>
      <c r="G61" s="47">
        <v>800000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2533933</v>
      </c>
      <c r="C63" s="47">
        <v>-2083933</v>
      </c>
      <c r="D63" s="47">
        <v>450000</v>
      </c>
      <c r="E63" s="47">
        <v>0</v>
      </c>
      <c r="F63" s="47">
        <v>0</v>
      </c>
      <c r="G63" s="47">
        <v>450000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350000</v>
      </c>
      <c r="C68" s="47">
        <v>0</v>
      </c>
      <c r="D68" s="47">
        <v>350000</v>
      </c>
      <c r="E68" s="47">
        <v>0</v>
      </c>
      <c r="F68" s="47">
        <v>0</v>
      </c>
      <c r="G68" s="47">
        <v>350000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v>0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394466755.99000001</v>
      </c>
      <c r="C77" s="4">
        <f t="shared" ref="C77:G77" si="0">C43+C9</f>
        <v>5764624.9600000009</v>
      </c>
      <c r="D77" s="4">
        <f t="shared" si="0"/>
        <v>400231380.94999999</v>
      </c>
      <c r="E77" s="4">
        <f t="shared" si="0"/>
        <v>73928761.810000002</v>
      </c>
      <c r="F77" s="4">
        <f t="shared" si="0"/>
        <v>73503022.870000005</v>
      </c>
      <c r="G77" s="4">
        <f t="shared" si="0"/>
        <v>326302619.13999999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2:G42 B7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22" sqref="B22:G2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431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CORTAZAR,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433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 x14ac:dyDescent="0.25">
      <c r="A8" s="165"/>
      <c r="B8" s="7" t="s">
        <v>308</v>
      </c>
      <c r="C8" s="33" t="s">
        <v>396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25">
      <c r="A9" s="26" t="s">
        <v>434</v>
      </c>
      <c r="B9" s="119">
        <f>SUM(B10,B11,B12,B15,B16,B19)</f>
        <v>120274718.12</v>
      </c>
      <c r="C9" s="119">
        <f t="shared" ref="C9:G9" si="0">SUM(C10,C11,C12,C15,C16,C19)</f>
        <v>1923828.14</v>
      </c>
      <c r="D9" s="119">
        <f t="shared" si="0"/>
        <v>122198546.26000001</v>
      </c>
      <c r="E9" s="119">
        <f t="shared" si="0"/>
        <v>26013379.940000001</v>
      </c>
      <c r="F9" s="119">
        <f t="shared" si="0"/>
        <v>25823051</v>
      </c>
      <c r="G9" s="119">
        <f t="shared" si="0"/>
        <v>96185166.319999993</v>
      </c>
    </row>
    <row r="10" spans="1:7" x14ac:dyDescent="0.25">
      <c r="A10" s="58" t="s">
        <v>435</v>
      </c>
      <c r="B10" s="75">
        <v>120274718.12</v>
      </c>
      <c r="C10" s="75">
        <v>1923828.14</v>
      </c>
      <c r="D10" s="75">
        <v>122198546.26000001</v>
      </c>
      <c r="E10" s="75">
        <v>26013379.940000001</v>
      </c>
      <c r="F10" s="75">
        <v>25823051</v>
      </c>
      <c r="G10" s="76">
        <v>96185166.319999993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57530631.890000001</v>
      </c>
      <c r="C21" s="119">
        <f t="shared" ref="C21:F21" si="4">SUM(C22,C23,C24,C27,C28,C31)</f>
        <v>0</v>
      </c>
      <c r="D21" s="119">
        <f t="shared" si="4"/>
        <v>57530631.890000001</v>
      </c>
      <c r="E21" s="119">
        <f t="shared" si="4"/>
        <v>10433499.73</v>
      </c>
      <c r="F21" s="119">
        <f t="shared" si="4"/>
        <v>10433499.73</v>
      </c>
      <c r="G21" s="119">
        <f>SUM(G22,G23,G24,G27,G28,G31)</f>
        <v>47097132.159999996</v>
      </c>
    </row>
    <row r="22" spans="1:7" x14ac:dyDescent="0.25">
      <c r="A22" s="58" t="s">
        <v>435</v>
      </c>
      <c r="B22" s="201">
        <v>57530631.890000001</v>
      </c>
      <c r="C22" s="201">
        <v>0</v>
      </c>
      <c r="D22" s="202">
        <v>57530631.890000001</v>
      </c>
      <c r="E22" s="201">
        <v>10433499.73</v>
      </c>
      <c r="F22" s="201">
        <v>10433499.73</v>
      </c>
      <c r="G22" s="202">
        <v>47097132.159999996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ref="G22:G31" si="5">D23-E23</f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177805350.00999999</v>
      </c>
      <c r="C33" s="119">
        <f t="shared" ref="C33:G33" si="8">C21+C9</f>
        <v>1923828.14</v>
      </c>
      <c r="D33" s="119">
        <f t="shared" si="8"/>
        <v>179729178.15000001</v>
      </c>
      <c r="E33" s="119">
        <f t="shared" si="8"/>
        <v>36446879.670000002</v>
      </c>
      <c r="F33" s="119">
        <f t="shared" si="8"/>
        <v>36256550.730000004</v>
      </c>
      <c r="G33" s="119">
        <f t="shared" si="8"/>
        <v>143282298.47999999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Compu 1</cp:lastModifiedBy>
  <cp:revision/>
  <dcterms:created xsi:type="dcterms:W3CDTF">2023-03-16T22:14:51Z</dcterms:created>
  <dcterms:modified xsi:type="dcterms:W3CDTF">2025-04-30T20:53:11Z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