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Downloads\1ER TRIM 2025 M09\"/>
    </mc:Choice>
  </mc:AlternateContent>
  <xr:revisionPtr revIDLastSave="0" documentId="8_{A0702583-47F2-42F9-A5E0-96BCF483747B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4" l="1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49" i="4"/>
  <c r="G49" i="4" s="1"/>
  <c r="F85" i="4" l="1"/>
  <c r="E85" i="4"/>
  <c r="C85" i="4"/>
  <c r="B85" i="4"/>
  <c r="D83" i="4"/>
  <c r="G83" i="4" s="1"/>
  <c r="D79" i="4"/>
  <c r="G79" i="4" s="1"/>
  <c r="D81" i="4"/>
  <c r="G81" i="4" s="1"/>
  <c r="D77" i="4"/>
  <c r="G77" i="4" s="1"/>
  <c r="D75" i="4"/>
  <c r="G75" i="4" s="1"/>
  <c r="D73" i="4"/>
  <c r="G73" i="4" s="1"/>
  <c r="D71" i="4"/>
  <c r="G71" i="4" s="1"/>
  <c r="D69" i="4"/>
  <c r="G69" i="4" s="1"/>
  <c r="F62" i="4"/>
  <c r="E62" i="4"/>
  <c r="D60" i="4"/>
  <c r="G60" i="4" s="1"/>
  <c r="D59" i="4"/>
  <c r="G59" i="4" s="1"/>
  <c r="D58" i="4"/>
  <c r="G58" i="4" s="1"/>
  <c r="D57" i="4"/>
  <c r="G57" i="4" s="1"/>
  <c r="C62" i="4"/>
  <c r="B62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50" i="4"/>
  <c r="E50" i="4"/>
  <c r="C50" i="4"/>
  <c r="B50" i="4"/>
  <c r="G85" i="4" l="1"/>
  <c r="D85" i="4"/>
  <c r="G62" i="4"/>
  <c r="D62" i="4"/>
  <c r="G50" i="4"/>
  <c r="D50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<sst xmlns="http://schemas.openxmlformats.org/spreadsheetml/2006/main" count="229" uniqueCount="176">
  <si>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</si>
  <si>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</si>
  <si>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</si>
  <si>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</si>
  <si>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</si>
  <si>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</si>
  <si>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</si>
  <si>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</si>
  <si>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</si>
  <si>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</si>
  <si>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</si>
  <si>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</si>
  <si>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</si>
  <si>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</si>
  <si>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</si>
  <si>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</si>
  <si>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</si>
  <si>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</si>
  <si>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</si>
  <si>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</si>
  <si>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</si>
  <si>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</si>
  <si>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</si>
  <si>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</si>
  <si>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</si>
  <si>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</si>
  <si>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</si>
  <si>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</si>
  <si>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</si>
  <si>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</si>
  <si>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</si>
  <si>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</si>
  <si>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</si>
  <si>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</si>
  <si>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</si>
  <si>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</si>
  <si>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</si>
  <si>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</si>
  <si>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</si>
  <si>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</si>
  <si>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</si>
  <si>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</si>
  <si>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</si>
  <si>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</si>
  <si>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</si>
  <si>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</si>
  <si>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</si>
  <si>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</si>
  <si>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</si>
  <si>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</si>
  <si>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</si>
  <si>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</si>
  <si>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</si>
  <si>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</si>
  <si>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</si>
  <si>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</si>
  <si>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</si>
  <si>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</si>
  <si>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</si>
  <si>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</si>
  <si>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</si>
  <si>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</si>
  <si>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</si>
  <si>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</si>
  <si>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</si>
  <si>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</si>
  <si>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</si>
  <si>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</si>
  <si>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</si>
  <si>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</si>
  <si>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</si>
  <si>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</si>
  <si>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</si>
  <si>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</si>
  <si>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</si>
  <si>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</si>
  <si>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</si>
  <si>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</si>
  <si>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</si>
  <si>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</si>
  <si>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</si>
  <si>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</si>
  <si>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</si>
  <si>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</si>
  <si>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</si>
  <si>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</si>
  <si>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</si>
  <si>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</si>
  <si>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</si>
  <si>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</si>
  <si>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</si>
  <si>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</si>
  <si>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</si>
  <si>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</si>
  <si>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</si>
  <si>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</si>
  <si>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</si>
  <si>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</si>
  <si>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</si>
  <si>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</si>
  <si>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</si>
  <si>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</si>
  <si>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</si>
  <si>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</si>
  <si>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</si>
  <si>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</si>
  <si>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</si>
  <si>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</si>
  <si>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</si>
  <si>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</si>
  <si>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</si>
  <si>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</si>
  <si>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</si>
  <si>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</si>
  <si>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</si>
  <si>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</si>
  <si>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</si>
  <si>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</si>
  <si>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</si>
  <si>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</si>
  <si>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</si>
  <si>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</si>
  <si>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</si>
  <si>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</si>
  <si>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</si>
  <si>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</si>
  <si>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</si>
  <si>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</si>
  <si>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Municipio de Cortázar, Gto.
Estado Analítico del Ejercicio del Presupuesto de Egresos
Clasificación por Objeto del Gasto (Capítulo y Concepto)
Del 1 de Enero al 31 de Marzo de 2025
(Cifras en Pesos)</t>
  </si>
  <si>
    <t>Municipio de Cortázar, Gto.
Estado Analítico del Ejercicio del Presupuesto de Egresos
Clasificación Económica (por Tipo de Gasto)
Del 1 de Enero al 31 de Marzo de 2025
(Cifras en Pesos)</t>
  </si>
  <si>
    <t>31111M090010100 PRESIDENTE MUNICIPAL</t>
  </si>
  <si>
    <t>31111M090010200 SINDICO</t>
  </si>
  <si>
    <t>31111M090010300 REGIDORES</t>
  </si>
  <si>
    <t>31111M090020000 PRESIDENCIA MPAL</t>
  </si>
  <si>
    <t>31111M090030100 SECRETARIA DEL AYUNTAMIE</t>
  </si>
  <si>
    <t>31111M090030200 JEFATURA DE MEDIO AMBIEN</t>
  </si>
  <si>
    <t>31111M090030300 COORDINACION DE MEJORA R</t>
  </si>
  <si>
    <t>31111M090030400 COORDINACION DE ACCESO A</t>
  </si>
  <si>
    <t>31111M090030500 DELEGADOS MUNICIPALES</t>
  </si>
  <si>
    <t>31111M090030600 PROCURADURIA DE LOS NIÑO</t>
  </si>
  <si>
    <t>31111M090040100 TESORERIA MUNICIPAL</t>
  </si>
  <si>
    <t>31111M090040200 JEFATURA DE COMPRAS</t>
  </si>
  <si>
    <t>31111M090040300 JEFATURA DE CATASTRO E I</t>
  </si>
  <si>
    <t>31111M090040400 JEFATURA DE FISCALIZACIO</t>
  </si>
  <si>
    <t>31111M090040500 COORDINACION DE MERCADOS</t>
  </si>
  <si>
    <t>31111M090050000 DIRECCION DE OBRAS PUBLI</t>
  </si>
  <si>
    <t>31111M090060000 DIRECCION DE DESARROLLO</t>
  </si>
  <si>
    <t>31111M090070100 DIRECCION DE DESARROLLO</t>
  </si>
  <si>
    <t>31111M090080000 DIRECCION DE JURIDICO Y</t>
  </si>
  <si>
    <t>31111M090090100 DIRECCION DE SERVICIOS P</t>
  </si>
  <si>
    <t>31111M090090200 JEFATURA DEL RASTRO MUNI</t>
  </si>
  <si>
    <t>31111M090100100 OFICIALIA MAYOR</t>
  </si>
  <si>
    <t>31111M090100200 COORDINACION DE MANTENIM</t>
  </si>
  <si>
    <t>31111M090100300 COORDINACION DE INFORMAT</t>
  </si>
  <si>
    <t>31111M090110100 DIRECCION DE ARTE, CULTU</t>
  </si>
  <si>
    <t>31111M090110200 JEFATURA DE GESTION EDUC</t>
  </si>
  <si>
    <t>31111M090110300 COORDINACION DE BIBLIOTE</t>
  </si>
  <si>
    <t>31111M090110400 COORDINACION DE ATENCION</t>
  </si>
  <si>
    <t>31111M090120100 DIRECCION DE DESARROLLO</t>
  </si>
  <si>
    <t>31111M090120200 COORDINACION DE TURISMO</t>
  </si>
  <si>
    <t>31111M090130000 DIRECCION DE CULTURA FIS</t>
  </si>
  <si>
    <t>31111M090140000 DIRECCION DE ATENCION IN</t>
  </si>
  <si>
    <t>31111M090150000 DIRECCION DE DESARROLLO</t>
  </si>
  <si>
    <t>31111M090160000 DIRECCION DE COMUNICACIO</t>
  </si>
  <si>
    <t>31111M090170000 DIRECCION DE SALUD</t>
  </si>
  <si>
    <t>31111M090180000 SISTEMA MUNICIPAL DE SEG</t>
  </si>
  <si>
    <t>31111M090190000 CONTRALORIA</t>
  </si>
  <si>
    <t>31111M090200000 COORDINACION DE DISCAPAC</t>
  </si>
  <si>
    <t>31111M090210000 COORDINACION DE PROTECCI</t>
  </si>
  <si>
    <t>31111M090220000 COORDINACION DE DIVERSID</t>
  </si>
  <si>
    <t>31111M090230000 COORDINACION DE MIGRANTE</t>
  </si>
  <si>
    <t>31111M090240000 CRONISTA MUNICIPAL</t>
  </si>
  <si>
    <t>31111M090250000 DIRECCION DE ARCHIVO MUN</t>
  </si>
  <si>
    <t>31111M090900000 ORGANISMOS PARAMUNICIPAL</t>
  </si>
  <si>
    <t>Municipio de Cortázar, Gto.
Estado Analítico del Ejercicio del Presupuesto de Egresos
Clasificación Administrativa
Del 1 de Enero al 31 de Marzo de 2025
(Cifras en Pesos)</t>
  </si>
  <si>
    <t>Municipio de Cortázar, Gto.
Estado Analítico del Ejercicio del Presupuesto de Egresos
Clasificación Funcional (Finalidad y Función)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</si>
</sst>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9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3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1" xfId="9" applyFont="1" applyBorder="1" applyAlignment="1">
      <alignment horizontal="center" vertical="center" wrapText="1"/>
    </xf>
    <xf numFmtId="0" fontId="3" fillId="0" borderId="4" xfId="0" applyFont="1" applyBorder="1"/>
    <xf numFmtId="0" fontId="7" fillId="0" borderId="0" xfId="0" applyFont="1"/>
    <xf numFmtId="0" fontId="7" fillId="0" borderId="3" xfId="0" applyFont="1" applyBorder="1"/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12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Border="1" applyProtection="1">
      <protection locked="0"/>
    </xf>
    <xf numFmtId="4" fontId="7" fillId="0" borderId="5" xfId="0" applyNumberFormat="1" applyFont="1" applyBorder="1" applyProtection="1">
      <protection locked="0"/>
    </xf>
    <xf numFmtId="4" fontId="7" fillId="0" borderId="11" xfId="9" applyNumberFormat="1" applyFont="1" applyBorder="1" applyAlignment="1">
      <alignment horizontal="center" vertical="center" wrapText="1"/>
    </xf>
    <xf numFmtId="4" fontId="3" fillId="0" borderId="10" xfId="0" applyNumberFormat="1" applyFont="1" applyBorder="1" applyProtection="1">
      <protection locked="0"/>
    </xf>
    <xf numFmtId="4" fontId="7" fillId="0" borderId="10" xfId="0" applyNumberFormat="1" applyFont="1" applyBorder="1" applyProtection="1">
      <protection locked="0"/>
    </xf>
    <xf numFmtId="4" fontId="7" fillId="0" borderId="9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48024B7C-02CC-4633-B2F3-75CD97CFB33B}"/>
    <cellStyle name="Millares 2 3" xfId="4" xr:uid="{00000000-0005-0000-0000-000003000000}"/>
    <cellStyle name="Millares 2 3 2" xfId="18" xr:uid="{61101465-A601-421E-B3D5-3D92CDD3DE4D}"/>
    <cellStyle name="Millares 2 4" xfId="16" xr:uid="{1D82C8BE-9970-42F3-9BF0-8A4A65B055B4}"/>
    <cellStyle name="Millares 3" xfId="5" xr:uid="{00000000-0005-0000-0000-000004000000}"/>
    <cellStyle name="Millares 3 2" xfId="19" xr:uid="{4F5922D6-4604-438F-8028-F01EB9BAE252}"/>
    <cellStyle name="Moneda 2" xfId="6" xr:uid="{00000000-0005-0000-0000-000005000000}"/>
    <cellStyle name="Moneda 2 2" xfId="20" xr:uid="{FF89FE06-2143-49F1-8EE5-4F86BBE74AF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3AD02D7F-0CE2-494B-A9CE-0C568B4E7129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2250B0A3-F5CE-4E11-842E-E0D2622569CF}"/>
    <cellStyle name="Normal 6 3" xfId="22" xr:uid="{A5771AE0-E379-49E2-B135-7962DCDB1D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1009650</xdr:colOff>
      <xdr:row>0</xdr:row>
      <xdr:rowOff>681775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518DCF-4F3E-41A2-A7D9-E399F3AC8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23825"/>
          <a:ext cx="828675" cy="557950"/>
        </a:xfrm>
        <a:prstGeom prst="rect">
          <a:avLst/>
        </a:prstGeom>
      </xdr:spPr>
    </xdr:pic>
    <xdr:clientData/>
  </xdr:twoCellAnchor>
  <xdr:twoCellAnchor editAs="oneCell">
    <xdr:from>
      <xdr:col>0</xdr:col>
      <xdr:colOff>2054225</xdr:colOff>
      <xdr:row>89</xdr:row>
      <xdr:rowOff>73025</xdr:rowOff>
    </xdr:from>
    <xdr:to>
      <xdr:col>4</xdr:col>
      <xdr:colOff>893094</xdr:colOff>
      <xdr:row>95</xdr:row>
      <xdr:rowOff>6460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CBF622-9793-AF97-4A12-36830BCEF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4225" y="15281275"/>
          <a:ext cx="6585869" cy="790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20</xdr:row>
      <xdr:rowOff>28575</xdr:rowOff>
    </xdr:from>
    <xdr:to>
      <xdr:col>5</xdr:col>
      <xdr:colOff>924844</xdr:colOff>
      <xdr:row>25</xdr:row>
      <xdr:rowOff>104885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EA7E1-DD46-A2AB-BBE8-59938CE2C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3543300"/>
          <a:ext cx="6582694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0</xdr:col>
      <xdr:colOff>904875</xdr:colOff>
      <xdr:row>0</xdr:row>
      <xdr:rowOff>557950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BE6EB7-CB50-4545-AE30-F4E09CAAE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828675" cy="557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0</xdr:row>
      <xdr:rowOff>557950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0DC9AC-513D-479A-A4C5-9D468FABC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5" cy="557950"/>
        </a:xfrm>
        <a:prstGeom prst="rect">
          <a:avLst/>
        </a:prstGeom>
      </xdr:spPr>
    </xdr:pic>
    <xdr:clientData/>
  </xdr:twoCellAnchor>
  <xdr:twoCellAnchor editAs="oneCell">
    <xdr:from>
      <xdr:col>0</xdr:col>
      <xdr:colOff>1847850</xdr:colOff>
      <xdr:row>80</xdr:row>
      <xdr:rowOff>19050</xdr:rowOff>
    </xdr:from>
    <xdr:to>
      <xdr:col>5</xdr:col>
      <xdr:colOff>562894</xdr:colOff>
      <xdr:row>85</xdr:row>
      <xdr:rowOff>95360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8E3125-1D66-E4B1-D9B8-8B043A5FF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7850" y="12239625"/>
          <a:ext cx="6582694" cy="7906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1695450</xdr:colOff>
      <xdr:row>45</xdr:row>
      <xdr:rowOff>47625</xdr:rowOff>
    </xdr:from>
    <xdr:to>
      <xdr:col>4</xdr:col>
      <xdr:colOff>620044</xdr:colOff>
      <xdr:row>50</xdr:row>
      <xdr:rowOff>123935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057963-3BC0-89EB-43A1-C9890622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" y="7229475"/>
          <a:ext cx="6582694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111125</xdr:colOff>
      <xdr:row>0</xdr:row>
      <xdr:rowOff>142875</xdr:rowOff>
    </xdr:from>
    <xdr:to>
      <xdr:col>0</xdr:col>
      <xdr:colOff>939800</xdr:colOff>
      <xdr:row>0</xdr:row>
      <xdr:rowOff>700825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F3F85F-4DD9-4D6F-A5F7-601E72B13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5" y="142875"/>
          <a:ext cx="828675" cy="55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7"/>
  <sheetViews>
    <sheetView showGridLines="0" view="pageBreakPreview" topLeftCell="A16" zoomScale="60" zoomScaleNormal="100" workbookViewId="0">
      <selection activeCell="B66" sqref="B66:F6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27" t="s">
        <v>174</v>
      </c>
      <c r="B1" s="28"/>
      <c r="C1" s="28"/>
      <c r="D1" s="28"/>
      <c r="E1" s="28"/>
      <c r="F1" s="28"/>
      <c r="G1" s="29"/>
    </row>
    <row r="2" spans="1:7" x14ac:dyDescent="0.2">
      <c r="A2" s="19"/>
      <c r="B2" s="40" t="s">
        <v>56</v>
      </c>
      <c r="C2" s="41"/>
      <c r="D2" s="41"/>
      <c r="E2" s="41"/>
      <c r="F2" s="42"/>
      <c r="G2" s="25" t="s">
        <v>55</v>
      </c>
    </row>
    <row r="3" spans="1:7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26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130</v>
      </c>
      <c r="B5" s="33">
        <v>658062.91</v>
      </c>
      <c r="C5" s="33">
        <v>0</v>
      </c>
      <c r="D5" s="33">
        <f>B5+C5</f>
        <v>658062.91</v>
      </c>
      <c r="E5" s="33">
        <v>129985.08</v>
      </c>
      <c r="F5" s="33">
        <v>129985.08</v>
      </c>
      <c r="G5" s="33">
        <f>D5-E5</f>
        <v>528077.83000000007</v>
      </c>
    </row>
    <row r="6" spans="1:7" x14ac:dyDescent="0.2">
      <c r="A6" s="14" t="s">
        <v>131</v>
      </c>
      <c r="B6" s="33">
        <v>683523.05</v>
      </c>
      <c r="C6" s="33">
        <v>0</v>
      </c>
      <c r="D6" s="33">
        <f t="shared" ref="D6:D11" si="0">B6+C6</f>
        <v>683523.05</v>
      </c>
      <c r="E6" s="33">
        <v>73617.509999999995</v>
      </c>
      <c r="F6" s="33">
        <v>73617.509999999995</v>
      </c>
      <c r="G6" s="33">
        <f t="shared" ref="G6:G11" si="1">D6-E6</f>
        <v>609905.54</v>
      </c>
    </row>
    <row r="7" spans="1:7" x14ac:dyDescent="0.2">
      <c r="A7" s="14" t="s">
        <v>132</v>
      </c>
      <c r="B7" s="33">
        <v>3460733.34</v>
      </c>
      <c r="C7" s="33">
        <v>175000</v>
      </c>
      <c r="D7" s="33">
        <f t="shared" si="0"/>
        <v>3635733.34</v>
      </c>
      <c r="E7" s="33">
        <v>693894.91</v>
      </c>
      <c r="F7" s="33">
        <v>693894.91</v>
      </c>
      <c r="G7" s="33">
        <f t="shared" si="1"/>
        <v>2941838.4299999997</v>
      </c>
    </row>
    <row r="8" spans="1:7" x14ac:dyDescent="0.2">
      <c r="A8" s="14" t="s">
        <v>133</v>
      </c>
      <c r="B8" s="33">
        <v>16240784.029999999</v>
      </c>
      <c r="C8" s="33">
        <v>930000</v>
      </c>
      <c r="D8" s="33">
        <f t="shared" si="0"/>
        <v>17170784.030000001</v>
      </c>
      <c r="E8" s="33">
        <v>2296736.6</v>
      </c>
      <c r="F8" s="33">
        <v>2296736.6</v>
      </c>
      <c r="G8" s="33">
        <f t="shared" si="1"/>
        <v>14874047.430000002</v>
      </c>
    </row>
    <row r="9" spans="1:7" x14ac:dyDescent="0.2">
      <c r="A9" s="14" t="s">
        <v>134</v>
      </c>
      <c r="B9" s="33">
        <v>2261784.08</v>
      </c>
      <c r="C9" s="33">
        <v>90000</v>
      </c>
      <c r="D9" s="33">
        <f t="shared" si="0"/>
        <v>2351784.08</v>
      </c>
      <c r="E9" s="33">
        <v>409849.82</v>
      </c>
      <c r="F9" s="33">
        <v>409849.82</v>
      </c>
      <c r="G9" s="33">
        <f t="shared" si="1"/>
        <v>1941934.26</v>
      </c>
    </row>
    <row r="10" spans="1:7" x14ac:dyDescent="0.2">
      <c r="A10" s="14" t="s">
        <v>135</v>
      </c>
      <c r="B10" s="33">
        <v>2560877.2200000002</v>
      </c>
      <c r="C10" s="33">
        <v>33500</v>
      </c>
      <c r="D10" s="33">
        <f t="shared" si="0"/>
        <v>2594377.2200000002</v>
      </c>
      <c r="E10" s="33">
        <v>470703.98</v>
      </c>
      <c r="F10" s="33">
        <v>470703.98</v>
      </c>
      <c r="G10" s="33">
        <f t="shared" si="1"/>
        <v>2123673.2400000002</v>
      </c>
    </row>
    <row r="11" spans="1:7" x14ac:dyDescent="0.2">
      <c r="A11" s="14" t="s">
        <v>136</v>
      </c>
      <c r="B11" s="33">
        <v>997996.31</v>
      </c>
      <c r="C11" s="33">
        <v>0</v>
      </c>
      <c r="D11" s="33">
        <f t="shared" si="0"/>
        <v>997996.31</v>
      </c>
      <c r="E11" s="33">
        <v>184649.63</v>
      </c>
      <c r="F11" s="33">
        <v>184649.63</v>
      </c>
      <c r="G11" s="33">
        <f t="shared" si="1"/>
        <v>813346.68</v>
      </c>
    </row>
    <row r="12" spans="1:7" x14ac:dyDescent="0.2">
      <c r="A12" s="14" t="s">
        <v>137</v>
      </c>
      <c r="B12" s="33">
        <v>699989.97</v>
      </c>
      <c r="C12" s="33">
        <v>1000</v>
      </c>
      <c r="D12" s="33">
        <f t="shared" ref="D12" si="2">B12+C12</f>
        <v>700989.97</v>
      </c>
      <c r="E12" s="33">
        <v>128088.32000000001</v>
      </c>
      <c r="F12" s="33">
        <v>128088.32000000001</v>
      </c>
      <c r="G12" s="33">
        <f t="shared" ref="G12" si="3">D12-E12</f>
        <v>572901.64999999991</v>
      </c>
    </row>
    <row r="13" spans="1:7" x14ac:dyDescent="0.2">
      <c r="A13" s="14" t="s">
        <v>138</v>
      </c>
      <c r="B13" s="33">
        <v>1046857.2</v>
      </c>
      <c r="C13" s="33">
        <v>0</v>
      </c>
      <c r="D13" s="33">
        <f t="shared" ref="D13" si="4">B13+C13</f>
        <v>1046857.2</v>
      </c>
      <c r="E13" s="33">
        <v>182292.75</v>
      </c>
      <c r="F13" s="33">
        <v>182292.75</v>
      </c>
      <c r="G13" s="33">
        <f t="shared" ref="G13" si="5">D13-E13</f>
        <v>864564.45</v>
      </c>
    </row>
    <row r="14" spans="1:7" x14ac:dyDescent="0.2">
      <c r="A14" s="14" t="s">
        <v>139</v>
      </c>
      <c r="B14" s="33">
        <v>636582.37</v>
      </c>
      <c r="C14" s="33">
        <v>0</v>
      </c>
      <c r="D14" s="33">
        <f t="shared" ref="D14" si="6">B14+C14</f>
        <v>636582.37</v>
      </c>
      <c r="E14" s="33">
        <v>83809.600000000006</v>
      </c>
      <c r="F14" s="33">
        <v>83809.600000000006</v>
      </c>
      <c r="G14" s="33">
        <f t="shared" ref="G14" si="7">D14-E14</f>
        <v>552772.77</v>
      </c>
    </row>
    <row r="15" spans="1:7" x14ac:dyDescent="0.2">
      <c r="A15" s="14" t="s">
        <v>140</v>
      </c>
      <c r="B15" s="33">
        <v>40680278.799999997</v>
      </c>
      <c r="C15" s="33">
        <v>2187752.88</v>
      </c>
      <c r="D15" s="33">
        <f t="shared" ref="D15" si="8">B15+C15</f>
        <v>42868031.68</v>
      </c>
      <c r="E15" s="33">
        <v>8975472.8200000003</v>
      </c>
      <c r="F15" s="33">
        <v>8741397.8200000003</v>
      </c>
      <c r="G15" s="33">
        <f t="shared" ref="G15" si="9">D15-E15</f>
        <v>33892558.859999999</v>
      </c>
    </row>
    <row r="16" spans="1:7" x14ac:dyDescent="0.2">
      <c r="A16" s="14" t="s">
        <v>141</v>
      </c>
      <c r="B16" s="33">
        <v>1935091.62</v>
      </c>
      <c r="C16" s="33">
        <v>16000</v>
      </c>
      <c r="D16" s="33">
        <f t="shared" ref="D16" si="10">B16+C16</f>
        <v>1951091.62</v>
      </c>
      <c r="E16" s="33">
        <v>345197.61</v>
      </c>
      <c r="F16" s="33">
        <v>345197.61</v>
      </c>
      <c r="G16" s="33">
        <f t="shared" ref="G16" si="11">D16-E16</f>
        <v>1605894.0100000002</v>
      </c>
    </row>
    <row r="17" spans="1:7" x14ac:dyDescent="0.2">
      <c r="A17" s="14" t="s">
        <v>142</v>
      </c>
      <c r="B17" s="33">
        <v>3976280.76</v>
      </c>
      <c r="C17" s="33">
        <v>394712.18</v>
      </c>
      <c r="D17" s="33">
        <f t="shared" ref="D17" si="12">B17+C17</f>
        <v>4370992.9399999995</v>
      </c>
      <c r="E17" s="33">
        <v>799935.99</v>
      </c>
      <c r="F17" s="33">
        <v>799935.99</v>
      </c>
      <c r="G17" s="33">
        <f t="shared" ref="G17" si="13">D17-E17</f>
        <v>3571056.9499999993</v>
      </c>
    </row>
    <row r="18" spans="1:7" x14ac:dyDescent="0.2">
      <c r="A18" s="14" t="s">
        <v>143</v>
      </c>
      <c r="B18" s="33">
        <v>2089236.67</v>
      </c>
      <c r="C18" s="33">
        <v>70000</v>
      </c>
      <c r="D18" s="33">
        <f t="shared" ref="D18" si="14">B18+C18</f>
        <v>2159236.67</v>
      </c>
      <c r="E18" s="33">
        <v>426432.06</v>
      </c>
      <c r="F18" s="33">
        <v>425097.06</v>
      </c>
      <c r="G18" s="33">
        <f t="shared" ref="G18" si="15">D18-E18</f>
        <v>1732804.6099999999</v>
      </c>
    </row>
    <row r="19" spans="1:7" x14ac:dyDescent="0.2">
      <c r="A19" s="14" t="s">
        <v>144</v>
      </c>
      <c r="B19" s="33">
        <v>4937928.0199999996</v>
      </c>
      <c r="C19" s="33">
        <v>0</v>
      </c>
      <c r="D19" s="33">
        <f t="shared" ref="D19" si="16">B19+C19</f>
        <v>4937928.0199999996</v>
      </c>
      <c r="E19" s="33">
        <v>1026946.93</v>
      </c>
      <c r="F19" s="33">
        <v>1026946.93</v>
      </c>
      <c r="G19" s="33">
        <f t="shared" ref="G19" si="17">D19-E19</f>
        <v>3910981.0899999994</v>
      </c>
    </row>
    <row r="20" spans="1:7" x14ac:dyDescent="0.2">
      <c r="A20" s="14" t="s">
        <v>145</v>
      </c>
      <c r="B20" s="33">
        <v>61026401.359999999</v>
      </c>
      <c r="C20" s="33">
        <v>-7101957.4299999997</v>
      </c>
      <c r="D20" s="33">
        <f t="shared" ref="D20" si="18">B20+C20</f>
        <v>53924443.93</v>
      </c>
      <c r="E20" s="33">
        <v>2686959.01</v>
      </c>
      <c r="F20" s="33">
        <v>2685441.12</v>
      </c>
      <c r="G20" s="33">
        <f t="shared" ref="G20" si="19">D20-E20</f>
        <v>51237484.920000002</v>
      </c>
    </row>
    <row r="21" spans="1:7" x14ac:dyDescent="0.2">
      <c r="A21" s="14" t="s">
        <v>146</v>
      </c>
      <c r="B21" s="33">
        <v>3021102.89</v>
      </c>
      <c r="C21" s="33">
        <v>0</v>
      </c>
      <c r="D21" s="33">
        <f t="shared" ref="D21" si="20">B21+C21</f>
        <v>3021102.89</v>
      </c>
      <c r="E21" s="33">
        <v>427576.13</v>
      </c>
      <c r="F21" s="33">
        <v>427576.13</v>
      </c>
      <c r="G21" s="33">
        <f t="shared" ref="G21" si="21">D21-E21</f>
        <v>2593526.7600000002</v>
      </c>
    </row>
    <row r="22" spans="1:7" x14ac:dyDescent="0.2">
      <c r="A22" s="14" t="s">
        <v>147</v>
      </c>
      <c r="B22" s="33">
        <v>3456907.63</v>
      </c>
      <c r="C22" s="33">
        <v>5073993.95</v>
      </c>
      <c r="D22" s="33">
        <f t="shared" ref="D22" si="22">B22+C22</f>
        <v>8530901.5800000001</v>
      </c>
      <c r="E22" s="33">
        <v>5349094.29</v>
      </c>
      <c r="F22" s="33">
        <v>5349094.29</v>
      </c>
      <c r="G22" s="33">
        <f t="shared" ref="G22" si="23">D22-E22</f>
        <v>3181807.29</v>
      </c>
    </row>
    <row r="23" spans="1:7" x14ac:dyDescent="0.2">
      <c r="A23" s="14" t="s">
        <v>148</v>
      </c>
      <c r="B23" s="33">
        <v>1808412.74</v>
      </c>
      <c r="C23" s="33">
        <v>0</v>
      </c>
      <c r="D23" s="33">
        <f t="shared" ref="D23" si="24">B23+C23</f>
        <v>1808412.74</v>
      </c>
      <c r="E23" s="33">
        <v>245885.97</v>
      </c>
      <c r="F23" s="33">
        <v>245885.97</v>
      </c>
      <c r="G23" s="33">
        <f t="shared" ref="G23" si="25">D23-E23</f>
        <v>1562526.77</v>
      </c>
    </row>
    <row r="24" spans="1:7" x14ac:dyDescent="0.2">
      <c r="A24" s="14" t="s">
        <v>149</v>
      </c>
      <c r="B24" s="33">
        <v>49794464.560000002</v>
      </c>
      <c r="C24" s="33">
        <v>588660.53</v>
      </c>
      <c r="D24" s="33">
        <f t="shared" ref="D24" si="26">B24+C24</f>
        <v>50383125.090000004</v>
      </c>
      <c r="E24" s="33">
        <v>13205881.99</v>
      </c>
      <c r="F24" s="33">
        <v>13205881.99</v>
      </c>
      <c r="G24" s="33">
        <f t="shared" ref="G24" si="27">D24-E24</f>
        <v>37177243.100000001</v>
      </c>
    </row>
    <row r="25" spans="1:7" x14ac:dyDescent="0.2">
      <c r="A25" s="14" t="s">
        <v>150</v>
      </c>
      <c r="B25" s="33">
        <v>3629188.38</v>
      </c>
      <c r="C25" s="33">
        <v>455275.68</v>
      </c>
      <c r="D25" s="33">
        <f t="shared" ref="D25" si="28">B25+C25</f>
        <v>4084464.06</v>
      </c>
      <c r="E25" s="33">
        <v>1188851.05</v>
      </c>
      <c r="F25" s="33">
        <v>1188851.05</v>
      </c>
      <c r="G25" s="33">
        <f t="shared" ref="G25" si="29">D25-E25</f>
        <v>2895613.01</v>
      </c>
    </row>
    <row r="26" spans="1:7" x14ac:dyDescent="0.2">
      <c r="A26" s="14" t="s">
        <v>151</v>
      </c>
      <c r="B26" s="33">
        <v>44067589.600000001</v>
      </c>
      <c r="C26" s="33">
        <v>1347114.79</v>
      </c>
      <c r="D26" s="33">
        <f t="shared" ref="D26" si="30">B26+C26</f>
        <v>45414704.390000001</v>
      </c>
      <c r="E26" s="33">
        <v>11568401.74</v>
      </c>
      <c r="F26" s="33">
        <v>11379590.689999999</v>
      </c>
      <c r="G26" s="33">
        <f t="shared" ref="G26" si="31">D26-E26</f>
        <v>33846302.649999999</v>
      </c>
    </row>
    <row r="27" spans="1:7" x14ac:dyDescent="0.2">
      <c r="A27" s="14" t="s">
        <v>152</v>
      </c>
      <c r="B27" s="33">
        <v>581260.91</v>
      </c>
      <c r="C27" s="33">
        <v>0</v>
      </c>
      <c r="D27" s="33">
        <f t="shared" ref="D27" si="32">B27+C27</f>
        <v>581260.91</v>
      </c>
      <c r="E27" s="33">
        <v>111476.57</v>
      </c>
      <c r="F27" s="33">
        <v>111476.57</v>
      </c>
      <c r="G27" s="33">
        <f t="shared" ref="G27" si="33">D27-E27</f>
        <v>469784.34</v>
      </c>
    </row>
    <row r="28" spans="1:7" x14ac:dyDescent="0.2">
      <c r="A28" s="14" t="s">
        <v>153</v>
      </c>
      <c r="B28" s="33">
        <v>720629.14</v>
      </c>
      <c r="C28" s="33">
        <v>82000</v>
      </c>
      <c r="D28" s="33">
        <f t="shared" ref="D28" si="34">B28+C28</f>
        <v>802629.14</v>
      </c>
      <c r="E28" s="33">
        <v>118128.46</v>
      </c>
      <c r="F28" s="33">
        <v>118128.46</v>
      </c>
      <c r="G28" s="33">
        <f t="shared" ref="G28" si="35">D28-E28</f>
        <v>684500.68</v>
      </c>
    </row>
    <row r="29" spans="1:7" x14ac:dyDescent="0.2">
      <c r="A29" s="14" t="s">
        <v>154</v>
      </c>
      <c r="B29" s="33">
        <v>4300637.72</v>
      </c>
      <c r="C29" s="33">
        <v>19720</v>
      </c>
      <c r="D29" s="33">
        <f t="shared" ref="D29" si="36">B29+C29</f>
        <v>4320357.72</v>
      </c>
      <c r="E29" s="33">
        <v>818427.3</v>
      </c>
      <c r="F29" s="33">
        <v>818427.3</v>
      </c>
      <c r="G29" s="33">
        <f t="shared" ref="G29" si="37">D29-E29</f>
        <v>3501930.42</v>
      </c>
    </row>
    <row r="30" spans="1:7" x14ac:dyDescent="0.2">
      <c r="A30" s="14" t="s">
        <v>155</v>
      </c>
      <c r="B30" s="33">
        <v>7098039.25</v>
      </c>
      <c r="C30" s="33">
        <v>-1942000</v>
      </c>
      <c r="D30" s="33">
        <f t="shared" ref="D30" si="38">B30+C30</f>
        <v>5156039.25</v>
      </c>
      <c r="E30" s="33">
        <v>163532.85999999999</v>
      </c>
      <c r="F30" s="33">
        <v>163532.85999999999</v>
      </c>
      <c r="G30" s="33">
        <f t="shared" ref="G30" si="39">D30-E30</f>
        <v>4992506.3899999997</v>
      </c>
    </row>
    <row r="31" spans="1:7" x14ac:dyDescent="0.2">
      <c r="A31" s="14" t="s">
        <v>156</v>
      </c>
      <c r="B31" s="33">
        <v>1615608.22</v>
      </c>
      <c r="C31" s="33">
        <v>29520.61</v>
      </c>
      <c r="D31" s="33">
        <f t="shared" ref="D31" si="40">B31+C31</f>
        <v>1645128.83</v>
      </c>
      <c r="E31" s="33">
        <v>295052.92</v>
      </c>
      <c r="F31" s="33">
        <v>295052.92</v>
      </c>
      <c r="G31" s="33">
        <f t="shared" ref="G31" si="41">D31-E31</f>
        <v>1350075.9100000001</v>
      </c>
    </row>
    <row r="32" spans="1:7" x14ac:dyDescent="0.2">
      <c r="A32" s="14" t="s">
        <v>157</v>
      </c>
      <c r="B32" s="33">
        <v>482340.22</v>
      </c>
      <c r="C32" s="33">
        <v>0</v>
      </c>
      <c r="D32" s="33">
        <f t="shared" ref="D32" si="42">B32+C32</f>
        <v>482340.22</v>
      </c>
      <c r="E32" s="33">
        <v>57305.9</v>
      </c>
      <c r="F32" s="33">
        <v>57305.9</v>
      </c>
      <c r="G32" s="33">
        <f t="shared" ref="G32" si="43">D32-E32</f>
        <v>425034.31999999995</v>
      </c>
    </row>
    <row r="33" spans="1:7" x14ac:dyDescent="0.2">
      <c r="A33" s="14" t="s">
        <v>158</v>
      </c>
      <c r="B33" s="33">
        <v>2019377.48</v>
      </c>
      <c r="C33" s="33">
        <v>50000</v>
      </c>
      <c r="D33" s="33">
        <f t="shared" ref="D33" si="44">B33+C33</f>
        <v>2069377.48</v>
      </c>
      <c r="E33" s="33">
        <v>478984.39</v>
      </c>
      <c r="F33" s="33">
        <v>478984.39</v>
      </c>
      <c r="G33" s="33">
        <f t="shared" ref="G33" si="45">D33-E33</f>
        <v>1590393.0899999999</v>
      </c>
    </row>
    <row r="34" spans="1:7" x14ac:dyDescent="0.2">
      <c r="A34" s="14" t="s">
        <v>159</v>
      </c>
      <c r="B34" s="33">
        <v>1584257.22</v>
      </c>
      <c r="C34" s="33">
        <v>0</v>
      </c>
      <c r="D34" s="33">
        <f t="shared" ref="D34" si="46">B34+C34</f>
        <v>1584257.22</v>
      </c>
      <c r="E34" s="33">
        <v>216780.52</v>
      </c>
      <c r="F34" s="33">
        <v>216780.52</v>
      </c>
      <c r="G34" s="33">
        <f t="shared" ref="G34" si="47">D34-E34</f>
        <v>1367476.7</v>
      </c>
    </row>
    <row r="35" spans="1:7" x14ac:dyDescent="0.2">
      <c r="A35" s="14" t="s">
        <v>160</v>
      </c>
      <c r="B35" s="33">
        <v>8916499.2100000009</v>
      </c>
      <c r="C35" s="33">
        <v>319526.71000000002</v>
      </c>
      <c r="D35" s="33">
        <f t="shared" ref="D35" si="48">B35+C35</f>
        <v>9236025.9200000018</v>
      </c>
      <c r="E35" s="33">
        <v>1764296.88</v>
      </c>
      <c r="F35" s="33">
        <v>1764296.88</v>
      </c>
      <c r="G35" s="33">
        <f t="shared" ref="G35" si="49">D35-E35</f>
        <v>7471729.0400000019</v>
      </c>
    </row>
    <row r="36" spans="1:7" x14ac:dyDescent="0.2">
      <c r="A36" s="14" t="s">
        <v>161</v>
      </c>
      <c r="B36" s="33">
        <v>1148828.6499999999</v>
      </c>
      <c r="C36" s="33">
        <v>475000</v>
      </c>
      <c r="D36" s="33">
        <f t="shared" ref="D36" si="50">B36+C36</f>
        <v>1623828.65</v>
      </c>
      <c r="E36" s="33">
        <v>125845.2</v>
      </c>
      <c r="F36" s="33">
        <v>125845.2</v>
      </c>
      <c r="G36" s="33">
        <f t="shared" ref="G36" si="51">D36-E36</f>
        <v>1497983.45</v>
      </c>
    </row>
    <row r="37" spans="1:7" x14ac:dyDescent="0.2">
      <c r="A37" s="14" t="s">
        <v>162</v>
      </c>
      <c r="B37" s="33">
        <v>8765526.7699999996</v>
      </c>
      <c r="C37" s="33">
        <v>-2983933</v>
      </c>
      <c r="D37" s="33">
        <f t="shared" ref="D37" si="52">B37+C37</f>
        <v>5781593.7699999996</v>
      </c>
      <c r="E37" s="33">
        <v>323731.24</v>
      </c>
      <c r="F37" s="33">
        <v>323731.24</v>
      </c>
      <c r="G37" s="33">
        <f t="shared" ref="G37" si="53">D37-E37</f>
        <v>5457862.5299999993</v>
      </c>
    </row>
    <row r="38" spans="1:7" x14ac:dyDescent="0.2">
      <c r="A38" s="14" t="s">
        <v>163</v>
      </c>
      <c r="B38" s="33">
        <v>13886018.75</v>
      </c>
      <c r="C38" s="33">
        <v>272000</v>
      </c>
      <c r="D38" s="33">
        <f t="shared" ref="D38" si="54">B38+C38</f>
        <v>14158018.75</v>
      </c>
      <c r="E38" s="33">
        <v>1422818.91</v>
      </c>
      <c r="F38" s="33">
        <v>1422818.91</v>
      </c>
      <c r="G38" s="33">
        <f t="shared" ref="G38" si="55">D38-E38</f>
        <v>12735199.84</v>
      </c>
    </row>
    <row r="39" spans="1:7" x14ac:dyDescent="0.2">
      <c r="A39" s="14" t="s">
        <v>164</v>
      </c>
      <c r="B39" s="33">
        <v>1221440.6200000001</v>
      </c>
      <c r="C39" s="33">
        <v>150000</v>
      </c>
      <c r="D39" s="33">
        <f t="shared" ref="D39" si="56">B39+C39</f>
        <v>1371440.62</v>
      </c>
      <c r="E39" s="33">
        <v>287057.25</v>
      </c>
      <c r="F39" s="33">
        <v>287057.25</v>
      </c>
      <c r="G39" s="33">
        <f t="shared" ref="G39" si="57">D39-E39</f>
        <v>1084383.3700000001</v>
      </c>
    </row>
    <row r="40" spans="1:7" x14ac:dyDescent="0.2">
      <c r="A40" s="14" t="s">
        <v>165</v>
      </c>
      <c r="B40" s="33">
        <v>77293279.030000001</v>
      </c>
      <c r="C40" s="33">
        <v>3919481.07</v>
      </c>
      <c r="D40" s="33">
        <f t="shared" ref="D40" si="58">B40+C40</f>
        <v>81212760.099999994</v>
      </c>
      <c r="E40" s="33">
        <v>13242120.439999999</v>
      </c>
      <c r="F40" s="33">
        <v>13242120.439999999</v>
      </c>
      <c r="G40" s="33">
        <f t="shared" ref="G40" si="59">D40-E40</f>
        <v>67970639.659999996</v>
      </c>
    </row>
    <row r="41" spans="1:7" x14ac:dyDescent="0.2">
      <c r="A41" s="14" t="s">
        <v>166</v>
      </c>
      <c r="B41" s="33">
        <v>1627958.92</v>
      </c>
      <c r="C41" s="33">
        <v>29999.99</v>
      </c>
      <c r="D41" s="33">
        <f t="shared" ref="D41" si="60">B41+C41</f>
        <v>1657958.91</v>
      </c>
      <c r="E41" s="33">
        <v>281965.58</v>
      </c>
      <c r="F41" s="33">
        <v>281965.58</v>
      </c>
      <c r="G41" s="33">
        <f t="shared" ref="G41" si="61">D41-E41</f>
        <v>1375993.3299999998</v>
      </c>
    </row>
    <row r="42" spans="1:7" x14ac:dyDescent="0.2">
      <c r="A42" s="14" t="s">
        <v>167</v>
      </c>
      <c r="B42" s="33">
        <v>303518.84000000003</v>
      </c>
      <c r="C42" s="33">
        <v>0</v>
      </c>
      <c r="D42" s="33">
        <f t="shared" ref="D42" si="62">B42+C42</f>
        <v>303518.84000000003</v>
      </c>
      <c r="E42" s="33">
        <v>58720.63</v>
      </c>
      <c r="F42" s="33">
        <v>58720.63</v>
      </c>
      <c r="G42" s="33">
        <f t="shared" ref="G42" si="63">D42-E42</f>
        <v>244798.21000000002</v>
      </c>
    </row>
    <row r="43" spans="1:7" x14ac:dyDescent="0.2">
      <c r="A43" s="14" t="s">
        <v>168</v>
      </c>
      <c r="B43" s="33">
        <v>441253.15</v>
      </c>
      <c r="C43" s="33">
        <v>20000</v>
      </c>
      <c r="D43" s="33">
        <f t="shared" ref="D43" si="64">B43+C43</f>
        <v>461253.15</v>
      </c>
      <c r="E43" s="33">
        <v>77920.28</v>
      </c>
      <c r="F43" s="33">
        <v>77920.28</v>
      </c>
      <c r="G43" s="33">
        <f t="shared" ref="G43" si="65">D43-E43</f>
        <v>383332.87</v>
      </c>
    </row>
    <row r="44" spans="1:7" x14ac:dyDescent="0.2">
      <c r="A44" s="14" t="s">
        <v>169</v>
      </c>
      <c r="B44" s="33">
        <v>251138.16</v>
      </c>
      <c r="C44" s="33">
        <v>0</v>
      </c>
      <c r="D44" s="33">
        <f t="shared" ref="D44" si="66">B44+C44</f>
        <v>251138.16</v>
      </c>
      <c r="E44" s="33">
        <v>48882.63</v>
      </c>
      <c r="F44" s="33">
        <v>48882.63</v>
      </c>
      <c r="G44" s="33">
        <f t="shared" ref="G44" si="67">D44-E44</f>
        <v>202255.53</v>
      </c>
    </row>
    <row r="45" spans="1:7" x14ac:dyDescent="0.2">
      <c r="A45" s="14" t="s">
        <v>170</v>
      </c>
      <c r="B45" s="33">
        <v>221858.65</v>
      </c>
      <c r="C45" s="33">
        <v>0</v>
      </c>
      <c r="D45" s="33">
        <f t="shared" ref="D45" si="68">B45+C45</f>
        <v>221858.65</v>
      </c>
      <c r="E45" s="33">
        <v>42921.83</v>
      </c>
      <c r="F45" s="33">
        <v>42921.83</v>
      </c>
      <c r="G45" s="33">
        <f t="shared" ref="G45" si="69">D45-E45</f>
        <v>178936.82</v>
      </c>
    </row>
    <row r="46" spans="1:7" x14ac:dyDescent="0.2">
      <c r="A46" s="14" t="s">
        <v>171</v>
      </c>
      <c r="B46" s="33">
        <v>119196.6</v>
      </c>
      <c r="C46" s="33">
        <v>0</v>
      </c>
      <c r="D46" s="33">
        <f t="shared" ref="D46" si="70">B46+C46</f>
        <v>119196.6</v>
      </c>
      <c r="E46" s="33">
        <v>48398.8</v>
      </c>
      <c r="F46" s="33">
        <v>48398.8</v>
      </c>
      <c r="G46" s="33">
        <f t="shared" ref="G46" si="71">D46-E46</f>
        <v>70797.8</v>
      </c>
    </row>
    <row r="47" spans="1:7" x14ac:dyDescent="0.2">
      <c r="A47" s="14" t="s">
        <v>172</v>
      </c>
      <c r="B47" s="33">
        <v>198014.97</v>
      </c>
      <c r="C47" s="33">
        <v>0</v>
      </c>
      <c r="D47" s="33">
        <f t="shared" ref="D47" si="72">B47+C47</f>
        <v>198014.97</v>
      </c>
      <c r="E47" s="33">
        <v>38541.43</v>
      </c>
      <c r="F47" s="33">
        <v>38541.43</v>
      </c>
      <c r="G47" s="33">
        <f t="shared" ref="G47" si="73">D47-E47</f>
        <v>159473.54</v>
      </c>
    </row>
    <row r="48" spans="1:7" x14ac:dyDescent="0.2">
      <c r="A48" s="14" t="s">
        <v>173</v>
      </c>
      <c r="B48" s="33">
        <v>12000000</v>
      </c>
      <c r="C48" s="33">
        <v>1062257</v>
      </c>
      <c r="D48" s="33">
        <f t="shared" ref="D48" si="74">B48+C48</f>
        <v>13062257</v>
      </c>
      <c r="E48" s="33">
        <v>3005588</v>
      </c>
      <c r="F48" s="33">
        <v>3005588</v>
      </c>
      <c r="G48" s="33">
        <f t="shared" ref="G48" si="75">D48-E48</f>
        <v>10056669</v>
      </c>
    </row>
    <row r="49" spans="1:7" x14ac:dyDescent="0.2">
      <c r="A49" s="14"/>
      <c r="B49" s="33">
        <v>0</v>
      </c>
      <c r="C49" s="33">
        <v>0</v>
      </c>
      <c r="D49" s="33">
        <f t="shared" ref="D49" si="76">B49+C49</f>
        <v>0</v>
      </c>
      <c r="E49" s="33">
        <v>0</v>
      </c>
      <c r="F49" s="33">
        <v>0</v>
      </c>
      <c r="G49" s="33">
        <f t="shared" ref="G49" si="77">D49-E49</f>
        <v>0</v>
      </c>
    </row>
    <row r="50" spans="1:7" x14ac:dyDescent="0.2">
      <c r="A50" s="8" t="s">
        <v>122</v>
      </c>
      <c r="B50" s="34">
        <f t="shared" ref="B50:G50" si="78">SUM(B5:B49)</f>
        <v>394466755.98999995</v>
      </c>
      <c r="C50" s="34">
        <f t="shared" si="78"/>
        <v>5764624.96</v>
      </c>
      <c r="D50" s="34">
        <f t="shared" si="78"/>
        <v>400231380.95000011</v>
      </c>
      <c r="E50" s="34">
        <f t="shared" si="78"/>
        <v>73928761.809999987</v>
      </c>
      <c r="F50" s="34">
        <f t="shared" si="78"/>
        <v>73503022.86999999</v>
      </c>
      <c r="G50" s="34">
        <f t="shared" si="78"/>
        <v>326302619.13999993</v>
      </c>
    </row>
    <row r="53" spans="1:7" ht="55.15" customHeight="1" x14ac:dyDescent="0.2">
      <c r="A53" s="27" t="s">
        <v>174</v>
      </c>
      <c r="B53" s="28"/>
      <c r="C53" s="28"/>
      <c r="D53" s="28"/>
      <c r="E53" s="28"/>
      <c r="F53" s="28"/>
      <c r="G53" s="29"/>
    </row>
    <row r="54" spans="1:7" x14ac:dyDescent="0.2">
      <c r="A54" s="19"/>
      <c r="B54" s="43" t="s">
        <v>56</v>
      </c>
      <c r="C54" s="44"/>
      <c r="D54" s="44"/>
      <c r="E54" s="44"/>
      <c r="F54" s="45"/>
      <c r="G54" s="25" t="s">
        <v>55</v>
      </c>
    </row>
    <row r="55" spans="1:7" ht="22.5" x14ac:dyDescent="0.2">
      <c r="A55" s="18" t="s">
        <v>50</v>
      </c>
      <c r="B55" s="2" t="s">
        <v>51</v>
      </c>
      <c r="C55" s="2" t="s">
        <v>114</v>
      </c>
      <c r="D55" s="2" t="s">
        <v>52</v>
      </c>
      <c r="E55" s="2" t="s">
        <v>53</v>
      </c>
      <c r="F55" s="2" t="s">
        <v>54</v>
      </c>
      <c r="G55" s="26"/>
    </row>
    <row r="56" spans="1:7" x14ac:dyDescent="0.2">
      <c r="A56" s="20"/>
      <c r="B56" s="35"/>
      <c r="C56" s="35"/>
      <c r="D56" s="35"/>
      <c r="E56" s="35"/>
      <c r="F56" s="35"/>
      <c r="G56" s="35"/>
    </row>
    <row r="57" spans="1:7" x14ac:dyDescent="0.2">
      <c r="A57" s="15" t="s">
        <v>8</v>
      </c>
      <c r="B57" s="33">
        <v>0</v>
      </c>
      <c r="C57" s="33">
        <v>0</v>
      </c>
      <c r="D57" s="33">
        <f>B57+C57</f>
        <v>0</v>
      </c>
      <c r="E57" s="33">
        <v>0</v>
      </c>
      <c r="F57" s="33">
        <v>0</v>
      </c>
      <c r="G57" s="33">
        <f>D57-E57</f>
        <v>0</v>
      </c>
    </row>
    <row r="58" spans="1:7" x14ac:dyDescent="0.2">
      <c r="A58" s="15" t="s">
        <v>9</v>
      </c>
      <c r="B58" s="33">
        <v>0</v>
      </c>
      <c r="C58" s="33">
        <v>0</v>
      </c>
      <c r="D58" s="33">
        <f t="shared" ref="D58:D60" si="79">B58+C58</f>
        <v>0</v>
      </c>
      <c r="E58" s="33">
        <v>0</v>
      </c>
      <c r="F58" s="33">
        <v>0</v>
      </c>
      <c r="G58" s="33">
        <f t="shared" ref="G58:G60" si="80">D58-E58</f>
        <v>0</v>
      </c>
    </row>
    <row r="59" spans="1:7" x14ac:dyDescent="0.2">
      <c r="A59" s="15" t="s">
        <v>10</v>
      </c>
      <c r="B59" s="33">
        <v>0</v>
      </c>
      <c r="C59" s="33">
        <v>0</v>
      </c>
      <c r="D59" s="33">
        <f t="shared" si="79"/>
        <v>0</v>
      </c>
      <c r="E59" s="33">
        <v>0</v>
      </c>
      <c r="F59" s="33">
        <v>0</v>
      </c>
      <c r="G59" s="33">
        <f t="shared" si="80"/>
        <v>0</v>
      </c>
    </row>
    <row r="60" spans="1:7" x14ac:dyDescent="0.2">
      <c r="A60" s="15" t="s">
        <v>123</v>
      </c>
      <c r="B60" s="33">
        <v>0</v>
      </c>
      <c r="C60" s="33">
        <v>0</v>
      </c>
      <c r="D60" s="33">
        <f t="shared" si="79"/>
        <v>0</v>
      </c>
      <c r="E60" s="33">
        <v>0</v>
      </c>
      <c r="F60" s="33">
        <v>0</v>
      </c>
      <c r="G60" s="33">
        <f t="shared" si="80"/>
        <v>0</v>
      </c>
    </row>
    <row r="61" spans="1:7" x14ac:dyDescent="0.2">
      <c r="A61" s="15"/>
      <c r="B61" s="33"/>
      <c r="C61" s="33"/>
      <c r="D61" s="33"/>
      <c r="E61" s="33"/>
      <c r="F61" s="33"/>
      <c r="G61" s="33"/>
    </row>
    <row r="62" spans="1:7" x14ac:dyDescent="0.2">
      <c r="A62" s="8" t="s">
        <v>122</v>
      </c>
      <c r="B62" s="34">
        <f t="shared" ref="B62:G62" si="81">SUM(B57:B60)</f>
        <v>0</v>
      </c>
      <c r="C62" s="34">
        <f t="shared" si="81"/>
        <v>0</v>
      </c>
      <c r="D62" s="34">
        <f t="shared" si="81"/>
        <v>0</v>
      </c>
      <c r="E62" s="34">
        <f t="shared" si="81"/>
        <v>0</v>
      </c>
      <c r="F62" s="34">
        <f t="shared" si="81"/>
        <v>0</v>
      </c>
      <c r="G62" s="34">
        <f t="shared" si="81"/>
        <v>0</v>
      </c>
    </row>
    <row r="65" spans="1:7" ht="59.45" customHeight="1" x14ac:dyDescent="0.2">
      <c r="A65" s="30" t="s">
        <v>174</v>
      </c>
      <c r="B65" s="31"/>
      <c r="C65" s="31"/>
      <c r="D65" s="31"/>
      <c r="E65" s="31"/>
      <c r="F65" s="31"/>
      <c r="G65" s="32"/>
    </row>
    <row r="66" spans="1:7" x14ac:dyDescent="0.2">
      <c r="A66" s="19"/>
      <c r="B66" s="46" t="s">
        <v>56</v>
      </c>
      <c r="C66" s="47"/>
      <c r="D66" s="47"/>
      <c r="E66" s="47"/>
      <c r="F66" s="48"/>
      <c r="G66" s="25" t="s">
        <v>55</v>
      </c>
    </row>
    <row r="67" spans="1:7" ht="22.5" x14ac:dyDescent="0.2">
      <c r="A67" s="18" t="s">
        <v>50</v>
      </c>
      <c r="B67" s="2" t="s">
        <v>51</v>
      </c>
      <c r="C67" s="2" t="s">
        <v>114</v>
      </c>
      <c r="D67" s="2" t="s">
        <v>52</v>
      </c>
      <c r="E67" s="2" t="s">
        <v>53</v>
      </c>
      <c r="F67" s="2" t="s">
        <v>54</v>
      </c>
      <c r="G67" s="26"/>
    </row>
    <row r="68" spans="1:7" x14ac:dyDescent="0.2">
      <c r="A68" s="20"/>
      <c r="B68" s="21"/>
      <c r="C68" s="21"/>
      <c r="D68" s="21"/>
      <c r="E68" s="21"/>
      <c r="F68" s="21"/>
      <c r="G68" s="21"/>
    </row>
    <row r="69" spans="1:7" x14ac:dyDescent="0.2">
      <c r="A69" s="16" t="s">
        <v>12</v>
      </c>
      <c r="B69" s="33">
        <v>0</v>
      </c>
      <c r="C69" s="33">
        <v>0</v>
      </c>
      <c r="D69" s="33">
        <f t="shared" ref="D69:D81" si="82">B69+C69</f>
        <v>0</v>
      </c>
      <c r="E69" s="33">
        <v>0</v>
      </c>
      <c r="F69" s="33">
        <v>0</v>
      </c>
      <c r="G69" s="33">
        <f t="shared" ref="G69:G81" si="83">D69-E69</f>
        <v>0</v>
      </c>
    </row>
    <row r="70" spans="1:7" x14ac:dyDescent="0.2">
      <c r="A70" s="16"/>
      <c r="B70" s="33"/>
      <c r="C70" s="33"/>
      <c r="D70" s="33"/>
      <c r="E70" s="33"/>
      <c r="F70" s="33"/>
      <c r="G70" s="33"/>
    </row>
    <row r="71" spans="1:7" x14ac:dyDescent="0.2">
      <c r="A71" s="16" t="s">
        <v>11</v>
      </c>
      <c r="B71" s="33">
        <v>0</v>
      </c>
      <c r="C71" s="33">
        <v>0</v>
      </c>
      <c r="D71" s="33">
        <f t="shared" si="82"/>
        <v>0</v>
      </c>
      <c r="E71" s="33">
        <v>0</v>
      </c>
      <c r="F71" s="33">
        <v>0</v>
      </c>
      <c r="G71" s="33">
        <f t="shared" si="83"/>
        <v>0</v>
      </c>
    </row>
    <row r="72" spans="1:7" x14ac:dyDescent="0.2">
      <c r="A72" s="16"/>
      <c r="B72" s="33"/>
      <c r="C72" s="33"/>
      <c r="D72" s="33"/>
      <c r="E72" s="33"/>
      <c r="F72" s="33"/>
      <c r="G72" s="33"/>
    </row>
    <row r="73" spans="1:7" x14ac:dyDescent="0.2">
      <c r="A73" s="16" t="s">
        <v>13</v>
      </c>
      <c r="B73" s="33">
        <v>0</v>
      </c>
      <c r="C73" s="33">
        <v>0</v>
      </c>
      <c r="D73" s="33">
        <f t="shared" si="82"/>
        <v>0</v>
      </c>
      <c r="E73" s="33">
        <v>0</v>
      </c>
      <c r="F73" s="33">
        <v>0</v>
      </c>
      <c r="G73" s="33">
        <f t="shared" si="83"/>
        <v>0</v>
      </c>
    </row>
    <row r="74" spans="1:7" x14ac:dyDescent="0.2">
      <c r="A74" s="16"/>
      <c r="B74" s="33"/>
      <c r="C74" s="33"/>
      <c r="D74" s="33"/>
      <c r="E74" s="33"/>
      <c r="F74" s="33"/>
      <c r="G74" s="33"/>
    </row>
    <row r="75" spans="1:7" x14ac:dyDescent="0.2">
      <c r="A75" s="16" t="s">
        <v>25</v>
      </c>
      <c r="B75" s="33">
        <v>0</v>
      </c>
      <c r="C75" s="33">
        <v>0</v>
      </c>
      <c r="D75" s="33">
        <f t="shared" si="82"/>
        <v>0</v>
      </c>
      <c r="E75" s="33">
        <v>0</v>
      </c>
      <c r="F75" s="33">
        <v>0</v>
      </c>
      <c r="G75" s="33">
        <f t="shared" si="83"/>
        <v>0</v>
      </c>
    </row>
    <row r="76" spans="1:7" x14ac:dyDescent="0.2">
      <c r="A76" s="16"/>
      <c r="B76" s="33"/>
      <c r="C76" s="33"/>
      <c r="D76" s="33"/>
      <c r="E76" s="33"/>
      <c r="F76" s="33"/>
      <c r="G76" s="33"/>
    </row>
    <row r="77" spans="1:7" ht="22.5" x14ac:dyDescent="0.2">
      <c r="A77" s="16" t="s">
        <v>26</v>
      </c>
      <c r="B77" s="33">
        <v>0</v>
      </c>
      <c r="C77" s="33">
        <v>0</v>
      </c>
      <c r="D77" s="33">
        <f t="shared" si="82"/>
        <v>0</v>
      </c>
      <c r="E77" s="33">
        <v>0</v>
      </c>
      <c r="F77" s="33">
        <v>0</v>
      </c>
      <c r="G77" s="33">
        <f t="shared" si="83"/>
        <v>0</v>
      </c>
    </row>
    <row r="78" spans="1:7" x14ac:dyDescent="0.2">
      <c r="A78" s="16"/>
      <c r="B78" s="33"/>
      <c r="C78" s="33"/>
      <c r="D78" s="33"/>
      <c r="E78" s="33"/>
      <c r="F78" s="33"/>
      <c r="G78" s="33"/>
    </row>
    <row r="79" spans="1:7" ht="22.5" x14ac:dyDescent="0.2">
      <c r="A79" s="16" t="s">
        <v>124</v>
      </c>
      <c r="B79" s="33">
        <v>0</v>
      </c>
      <c r="C79" s="33">
        <v>0</v>
      </c>
      <c r="D79" s="33">
        <f t="shared" ref="D79" si="84">B79+C79</f>
        <v>0</v>
      </c>
      <c r="E79" s="33">
        <v>0</v>
      </c>
      <c r="F79" s="33">
        <v>0</v>
      </c>
      <c r="G79" s="33">
        <f t="shared" ref="G79" si="85">D79-E79</f>
        <v>0</v>
      </c>
    </row>
    <row r="80" spans="1:7" x14ac:dyDescent="0.2">
      <c r="A80" s="16"/>
      <c r="B80" s="33"/>
      <c r="C80" s="33"/>
      <c r="D80" s="33"/>
      <c r="E80" s="33"/>
      <c r="F80" s="33"/>
      <c r="G80" s="33"/>
    </row>
    <row r="81" spans="1:7" x14ac:dyDescent="0.2">
      <c r="A81" s="16" t="s">
        <v>14</v>
      </c>
      <c r="B81" s="33">
        <v>0</v>
      </c>
      <c r="C81" s="33">
        <v>0</v>
      </c>
      <c r="D81" s="33">
        <f t="shared" si="82"/>
        <v>0</v>
      </c>
      <c r="E81" s="33">
        <v>0</v>
      </c>
      <c r="F81" s="33">
        <v>0</v>
      </c>
      <c r="G81" s="33">
        <f t="shared" si="83"/>
        <v>0</v>
      </c>
    </row>
    <row r="82" spans="1:7" x14ac:dyDescent="0.2">
      <c r="A82" s="16"/>
      <c r="B82" s="33"/>
      <c r="C82" s="33"/>
      <c r="D82" s="33"/>
      <c r="E82" s="33"/>
      <c r="F82" s="33"/>
      <c r="G82" s="33"/>
    </row>
    <row r="83" spans="1:7" x14ac:dyDescent="0.2">
      <c r="A83" s="16" t="s">
        <v>125</v>
      </c>
      <c r="B83" s="33">
        <v>12228000</v>
      </c>
      <c r="C83" s="33">
        <v>1039905</v>
      </c>
      <c r="D83" s="33">
        <f t="shared" ref="D83" si="86">B83+C83</f>
        <v>13267905</v>
      </c>
      <c r="E83" s="33">
        <v>3000000</v>
      </c>
      <c r="F83" s="33">
        <v>3000000</v>
      </c>
      <c r="G83" s="33">
        <f t="shared" ref="G83" si="87">D83-E83</f>
        <v>10267905</v>
      </c>
    </row>
    <row r="84" spans="1:7" x14ac:dyDescent="0.2">
      <c r="A84" s="16"/>
      <c r="B84" s="33"/>
      <c r="C84" s="33"/>
      <c r="D84" s="33"/>
      <c r="E84" s="33"/>
      <c r="F84" s="33"/>
      <c r="G84" s="33"/>
    </row>
    <row r="85" spans="1:7" x14ac:dyDescent="0.2">
      <c r="A85" s="8" t="s">
        <v>122</v>
      </c>
      <c r="B85" s="34">
        <f t="shared" ref="B85:G85" si="88">SUM(B69:B83)</f>
        <v>12228000</v>
      </c>
      <c r="C85" s="34">
        <f t="shared" si="88"/>
        <v>1039905</v>
      </c>
      <c r="D85" s="34">
        <f t="shared" si="88"/>
        <v>13267905</v>
      </c>
      <c r="E85" s="34">
        <f t="shared" si="88"/>
        <v>3000000</v>
      </c>
      <c r="F85" s="34">
        <f t="shared" si="88"/>
        <v>3000000</v>
      </c>
      <c r="G85" s="34">
        <f t="shared" si="88"/>
        <v>10267905</v>
      </c>
    </row>
    <row r="87" spans="1:7" x14ac:dyDescent="0.2">
      <c r="A87" s="1" t="s">
        <v>115</v>
      </c>
    </row>
  </sheetData>
  <sheetProtection formatCells="0" formatColumns="0" formatRows="0" insertRows="0" deleteRows="0" autoFilter="0"/>
  <mergeCells count="6">
    <mergeCell ref="G2:G3"/>
    <mergeCell ref="A1:G1"/>
    <mergeCell ref="A53:G53"/>
    <mergeCell ref="G66:G67"/>
    <mergeCell ref="G54:G55"/>
    <mergeCell ref="A65:G65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zoomScaleNormal="100" workbookViewId="0">
      <selection activeCell="B2" sqref="B2:F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0" t="s">
        <v>129</v>
      </c>
      <c r="B1" s="31"/>
      <c r="C1" s="31"/>
      <c r="D1" s="31"/>
      <c r="E1" s="31"/>
      <c r="F1" s="31"/>
      <c r="G1" s="32"/>
    </row>
    <row r="2" spans="1:7" x14ac:dyDescent="0.2">
      <c r="A2" s="19"/>
      <c r="B2" s="49" t="s">
        <v>56</v>
      </c>
      <c r="C2" s="50"/>
      <c r="D2" s="50"/>
      <c r="E2" s="50"/>
      <c r="F2" s="51"/>
      <c r="G2" s="25" t="s">
        <v>55</v>
      </c>
    </row>
    <row r="3" spans="1:7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26"/>
    </row>
    <row r="4" spans="1:7" x14ac:dyDescent="0.2">
      <c r="A4" s="20"/>
      <c r="B4" s="21"/>
      <c r="C4" s="21"/>
      <c r="D4" s="21"/>
      <c r="E4" s="21"/>
      <c r="F4" s="21"/>
      <c r="G4" s="21"/>
    </row>
    <row r="5" spans="1:7" x14ac:dyDescent="0.2">
      <c r="A5" s="23" t="s">
        <v>0</v>
      </c>
      <c r="B5" s="33">
        <v>375757774.42000002</v>
      </c>
      <c r="C5" s="33">
        <v>-33332031.260000002</v>
      </c>
      <c r="D5" s="33">
        <f>B5+C5</f>
        <v>342425743.16000003</v>
      </c>
      <c r="E5" s="33">
        <v>63260058.420000002</v>
      </c>
      <c r="F5" s="33">
        <v>62834319.479999997</v>
      </c>
      <c r="G5" s="33">
        <f>D5-E5</f>
        <v>279165684.74000001</v>
      </c>
    </row>
    <row r="6" spans="1:7" x14ac:dyDescent="0.2">
      <c r="A6" s="23"/>
      <c r="B6" s="33"/>
      <c r="C6" s="33"/>
      <c r="D6" s="33"/>
      <c r="E6" s="33"/>
      <c r="F6" s="33"/>
      <c r="G6" s="33"/>
    </row>
    <row r="7" spans="1:7" x14ac:dyDescent="0.2">
      <c r="A7" s="23" t="s">
        <v>1</v>
      </c>
      <c r="B7" s="33">
        <v>2709913.19</v>
      </c>
      <c r="C7" s="33">
        <v>39096656.219999999</v>
      </c>
      <c r="D7" s="33">
        <f>B7+C7</f>
        <v>41806569.409999996</v>
      </c>
      <c r="E7" s="33">
        <v>6878116.0999999996</v>
      </c>
      <c r="F7" s="33">
        <v>6878116.0999999996</v>
      </c>
      <c r="G7" s="33">
        <f>D7-E7</f>
        <v>34928453.309999995</v>
      </c>
    </row>
    <row r="8" spans="1:7" x14ac:dyDescent="0.2">
      <c r="A8" s="23"/>
      <c r="B8" s="33"/>
      <c r="C8" s="33"/>
      <c r="D8" s="33"/>
      <c r="E8" s="33"/>
      <c r="F8" s="33"/>
      <c r="G8" s="33"/>
    </row>
    <row r="9" spans="1:7" x14ac:dyDescent="0.2">
      <c r="A9" s="23" t="s">
        <v>2</v>
      </c>
      <c r="B9" s="33">
        <v>12000000</v>
      </c>
      <c r="C9" s="33">
        <v>0</v>
      </c>
      <c r="D9" s="33">
        <f>B9+C9</f>
        <v>12000000</v>
      </c>
      <c r="E9" s="33">
        <v>3000000</v>
      </c>
      <c r="F9" s="33">
        <v>3000000</v>
      </c>
      <c r="G9" s="33">
        <f>D9-E9</f>
        <v>9000000</v>
      </c>
    </row>
    <row r="10" spans="1:7" x14ac:dyDescent="0.2">
      <c r="A10" s="23"/>
      <c r="B10" s="33"/>
      <c r="C10" s="33"/>
      <c r="D10" s="33"/>
      <c r="E10" s="33"/>
      <c r="F10" s="33"/>
      <c r="G10" s="33"/>
    </row>
    <row r="11" spans="1:7" x14ac:dyDescent="0.2">
      <c r="A11" s="23" t="s">
        <v>39</v>
      </c>
      <c r="B11" s="33">
        <v>3999068.38</v>
      </c>
      <c r="C11" s="33">
        <v>0</v>
      </c>
      <c r="D11" s="33">
        <f>B11+C11</f>
        <v>3999068.38</v>
      </c>
      <c r="E11" s="33">
        <v>790587.29</v>
      </c>
      <c r="F11" s="33">
        <v>790587.29</v>
      </c>
      <c r="G11" s="33">
        <f>D11-E11</f>
        <v>3208481.09</v>
      </c>
    </row>
    <row r="12" spans="1:7" x14ac:dyDescent="0.2">
      <c r="A12" s="23"/>
      <c r="B12" s="33"/>
      <c r="C12" s="33"/>
      <c r="D12" s="33"/>
      <c r="E12" s="33"/>
      <c r="F12" s="33"/>
      <c r="G12" s="33"/>
    </row>
    <row r="13" spans="1:7" x14ac:dyDescent="0.2">
      <c r="A13" s="24" t="s">
        <v>36</v>
      </c>
      <c r="B13" s="33">
        <v>0</v>
      </c>
      <c r="C13" s="33">
        <v>0</v>
      </c>
      <c r="D13" s="33">
        <f>B13+C13</f>
        <v>0</v>
      </c>
      <c r="E13" s="33">
        <v>0</v>
      </c>
      <c r="F13" s="33">
        <v>0</v>
      </c>
      <c r="G13" s="33">
        <f>D13-E13</f>
        <v>0</v>
      </c>
    </row>
    <row r="14" spans="1:7" x14ac:dyDescent="0.2">
      <c r="A14" s="22"/>
      <c r="B14" s="36"/>
      <c r="C14" s="36"/>
      <c r="D14" s="36"/>
      <c r="E14" s="36"/>
      <c r="F14" s="36"/>
      <c r="G14" s="36"/>
    </row>
    <row r="15" spans="1:7" x14ac:dyDescent="0.2">
      <c r="A15" s="7" t="s">
        <v>122</v>
      </c>
      <c r="B15" s="37">
        <f t="shared" ref="B15:G15" si="0">SUM(B5+B7+B9+B11+B13)</f>
        <v>394466755.99000001</v>
      </c>
      <c r="C15" s="37">
        <f t="shared" si="0"/>
        <v>5764624.9599999972</v>
      </c>
      <c r="D15" s="37">
        <f t="shared" si="0"/>
        <v>400231380.95000005</v>
      </c>
      <c r="E15" s="37">
        <f t="shared" si="0"/>
        <v>73928761.810000002</v>
      </c>
      <c r="F15" s="37">
        <f t="shared" si="0"/>
        <v>73503022.870000005</v>
      </c>
      <c r="G15" s="37">
        <f t="shared" si="0"/>
        <v>326302619.13999999</v>
      </c>
    </row>
    <row r="18" spans="1:1" x14ac:dyDescent="0.2">
      <c r="A18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view="pageBreakPreview" zoomScale="60" zoomScaleNormal="100" workbookViewId="0">
      <selection activeCell="B2" sqref="B2:F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31" t="s">
        <v>128</v>
      </c>
      <c r="B1" s="31"/>
      <c r="C1" s="31"/>
      <c r="D1" s="31"/>
      <c r="E1" s="31"/>
      <c r="F1" s="31"/>
      <c r="G1" s="32"/>
    </row>
    <row r="2" spans="1:8" x14ac:dyDescent="0.2">
      <c r="A2" s="19"/>
      <c r="B2" s="52" t="s">
        <v>56</v>
      </c>
      <c r="C2" s="53"/>
      <c r="D2" s="53"/>
      <c r="E2" s="53"/>
      <c r="F2" s="54"/>
      <c r="G2" s="25" t="s">
        <v>55</v>
      </c>
    </row>
    <row r="3" spans="1:8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26"/>
    </row>
    <row r="4" spans="1:8" x14ac:dyDescent="0.2">
      <c r="A4" s="9" t="s">
        <v>57</v>
      </c>
      <c r="B4" s="38">
        <f>SUM(B5:B11)</f>
        <v>177805350.00999999</v>
      </c>
      <c r="C4" s="38">
        <f>SUM(C5:C11)</f>
        <v>1923828.14</v>
      </c>
      <c r="D4" s="38">
        <f>B4+C4</f>
        <v>179729178.14999998</v>
      </c>
      <c r="E4" s="38">
        <f>SUM(E5:E11)</f>
        <v>36446879.670000002</v>
      </c>
      <c r="F4" s="38">
        <f>SUM(F5:F11)</f>
        <v>36256550.730000004</v>
      </c>
      <c r="G4" s="38">
        <f>D4-E4</f>
        <v>143282298.47999996</v>
      </c>
    </row>
    <row r="5" spans="1:8" x14ac:dyDescent="0.2">
      <c r="A5" s="11" t="s">
        <v>61</v>
      </c>
      <c r="B5" s="33">
        <v>70146132.670000002</v>
      </c>
      <c r="C5" s="33">
        <v>317107.27</v>
      </c>
      <c r="D5" s="33">
        <f t="shared" ref="D5:D68" si="0">B5+C5</f>
        <v>70463239.939999998</v>
      </c>
      <c r="E5" s="33">
        <v>14681295.689999999</v>
      </c>
      <c r="F5" s="33">
        <v>14681295.689999999</v>
      </c>
      <c r="G5" s="33">
        <f t="shared" ref="G5:G68" si="1">D5-E5</f>
        <v>55781944.25</v>
      </c>
      <c r="H5" s="6">
        <v>1100</v>
      </c>
    </row>
    <row r="6" spans="1:8" x14ac:dyDescent="0.2">
      <c r="A6" s="11" t="s">
        <v>62</v>
      </c>
      <c r="B6" s="33">
        <v>8247779.5800000001</v>
      </c>
      <c r="C6" s="33">
        <v>20134.8</v>
      </c>
      <c r="D6" s="33">
        <f t="shared" si="0"/>
        <v>8267914.3799999999</v>
      </c>
      <c r="E6" s="33">
        <v>1701877.99</v>
      </c>
      <c r="F6" s="33">
        <v>1701877.99</v>
      </c>
      <c r="G6" s="33">
        <f t="shared" si="1"/>
        <v>6566036.3899999997</v>
      </c>
      <c r="H6" s="6">
        <v>1200</v>
      </c>
    </row>
    <row r="7" spans="1:8" x14ac:dyDescent="0.2">
      <c r="A7" s="11" t="s">
        <v>63</v>
      </c>
      <c r="B7" s="33">
        <v>14142693.68</v>
      </c>
      <c r="C7" s="33">
        <v>562951.62</v>
      </c>
      <c r="D7" s="33">
        <f t="shared" si="0"/>
        <v>14705645.299999999</v>
      </c>
      <c r="E7" s="33">
        <v>1216986.94</v>
      </c>
      <c r="F7" s="33">
        <v>1214159.8500000001</v>
      </c>
      <c r="G7" s="33">
        <f t="shared" si="1"/>
        <v>13488658.359999999</v>
      </c>
      <c r="H7" s="6">
        <v>1300</v>
      </c>
    </row>
    <row r="8" spans="1:8" x14ac:dyDescent="0.2">
      <c r="A8" s="11" t="s">
        <v>33</v>
      </c>
      <c r="B8" s="33">
        <v>14758326.800000001</v>
      </c>
      <c r="C8" s="33">
        <v>-0.01</v>
      </c>
      <c r="D8" s="33">
        <f t="shared" si="0"/>
        <v>14758326.790000001</v>
      </c>
      <c r="E8" s="33">
        <v>3019956.99</v>
      </c>
      <c r="F8" s="33">
        <v>3019956.99</v>
      </c>
      <c r="G8" s="33">
        <f t="shared" si="1"/>
        <v>11738369.800000001</v>
      </c>
      <c r="H8" s="6">
        <v>1400</v>
      </c>
    </row>
    <row r="9" spans="1:8" x14ac:dyDescent="0.2">
      <c r="A9" s="11" t="s">
        <v>64</v>
      </c>
      <c r="B9" s="33">
        <v>70424217.280000001</v>
      </c>
      <c r="C9" s="33">
        <v>1023634.46</v>
      </c>
      <c r="D9" s="33">
        <f t="shared" si="0"/>
        <v>71447851.739999995</v>
      </c>
      <c r="E9" s="33">
        <v>15826762.060000001</v>
      </c>
      <c r="F9" s="33">
        <v>15639260.210000001</v>
      </c>
      <c r="G9" s="33">
        <f t="shared" si="1"/>
        <v>55621089.679999992</v>
      </c>
      <c r="H9" s="6">
        <v>1500</v>
      </c>
    </row>
    <row r="10" spans="1:8" x14ac:dyDescent="0.2">
      <c r="A10" s="11" t="s">
        <v>34</v>
      </c>
      <c r="B10" s="33">
        <v>0</v>
      </c>
      <c r="C10" s="33">
        <v>0</v>
      </c>
      <c r="D10" s="33">
        <f t="shared" si="0"/>
        <v>0</v>
      </c>
      <c r="E10" s="33">
        <v>0</v>
      </c>
      <c r="F10" s="33">
        <v>0</v>
      </c>
      <c r="G10" s="33">
        <f t="shared" si="1"/>
        <v>0</v>
      </c>
      <c r="H10" s="6">
        <v>1600</v>
      </c>
    </row>
    <row r="11" spans="1:8" x14ac:dyDescent="0.2">
      <c r="A11" s="11" t="s">
        <v>65</v>
      </c>
      <c r="B11" s="33">
        <v>86200</v>
      </c>
      <c r="C11" s="33">
        <v>0</v>
      </c>
      <c r="D11" s="33">
        <f t="shared" si="0"/>
        <v>86200</v>
      </c>
      <c r="E11" s="33">
        <v>0</v>
      </c>
      <c r="F11" s="33">
        <v>0</v>
      </c>
      <c r="G11" s="33">
        <f t="shared" si="1"/>
        <v>86200</v>
      </c>
      <c r="H11" s="6">
        <v>1700</v>
      </c>
    </row>
    <row r="12" spans="1:8" x14ac:dyDescent="0.2">
      <c r="A12" s="9" t="s">
        <v>117</v>
      </c>
      <c r="B12" s="39">
        <f>SUM(B13:B21)</f>
        <v>42180463.830000006</v>
      </c>
      <c r="C12" s="39">
        <f>SUM(C13:C21)</f>
        <v>955015.59999999951</v>
      </c>
      <c r="D12" s="39">
        <f t="shared" si="0"/>
        <v>43135479.430000007</v>
      </c>
      <c r="E12" s="39">
        <f>SUM(E13:E21)</f>
        <v>8033836.9699999997</v>
      </c>
      <c r="F12" s="39">
        <f>SUM(F13:F21)</f>
        <v>8030426.9699999997</v>
      </c>
      <c r="G12" s="39">
        <f t="shared" si="1"/>
        <v>35101642.460000008</v>
      </c>
      <c r="H12" s="10">
        <v>0</v>
      </c>
    </row>
    <row r="13" spans="1:8" x14ac:dyDescent="0.2">
      <c r="A13" s="11" t="s">
        <v>66</v>
      </c>
      <c r="B13" s="33">
        <v>3156698.26</v>
      </c>
      <c r="C13" s="33">
        <v>418359.25</v>
      </c>
      <c r="D13" s="33">
        <f t="shared" si="0"/>
        <v>3575057.51</v>
      </c>
      <c r="E13" s="33">
        <v>991324.53</v>
      </c>
      <c r="F13" s="33">
        <v>991324.53</v>
      </c>
      <c r="G13" s="33">
        <f t="shared" si="1"/>
        <v>2583732.9799999995</v>
      </c>
      <c r="H13" s="6">
        <v>2100</v>
      </c>
    </row>
    <row r="14" spans="1:8" x14ac:dyDescent="0.2">
      <c r="A14" s="11" t="s">
        <v>67</v>
      </c>
      <c r="B14" s="33">
        <v>1173734.32</v>
      </c>
      <c r="C14" s="33">
        <v>592500</v>
      </c>
      <c r="D14" s="33">
        <f t="shared" si="0"/>
        <v>1766234.32</v>
      </c>
      <c r="E14" s="33">
        <v>243147.63</v>
      </c>
      <c r="F14" s="33">
        <v>243147.63</v>
      </c>
      <c r="G14" s="33">
        <f t="shared" si="1"/>
        <v>1523086.69</v>
      </c>
      <c r="H14" s="6">
        <v>2200</v>
      </c>
    </row>
    <row r="15" spans="1:8" x14ac:dyDescent="0.2">
      <c r="A15" s="11" t="s">
        <v>68</v>
      </c>
      <c r="B15" s="33">
        <v>10000</v>
      </c>
      <c r="C15" s="33">
        <v>0</v>
      </c>
      <c r="D15" s="33">
        <f t="shared" si="0"/>
        <v>10000</v>
      </c>
      <c r="E15" s="33">
        <v>0</v>
      </c>
      <c r="F15" s="33">
        <v>0</v>
      </c>
      <c r="G15" s="33">
        <f t="shared" si="1"/>
        <v>10000</v>
      </c>
      <c r="H15" s="6">
        <v>2300</v>
      </c>
    </row>
    <row r="16" spans="1:8" x14ac:dyDescent="0.2">
      <c r="A16" s="11" t="s">
        <v>69</v>
      </c>
      <c r="B16" s="33">
        <v>4549228.43</v>
      </c>
      <c r="C16" s="33">
        <v>715872.11</v>
      </c>
      <c r="D16" s="33">
        <f t="shared" si="0"/>
        <v>5265100.54</v>
      </c>
      <c r="E16" s="33">
        <v>1236228.1200000001</v>
      </c>
      <c r="F16" s="33">
        <v>1236228.1200000001</v>
      </c>
      <c r="G16" s="33">
        <f t="shared" si="1"/>
        <v>4028872.42</v>
      </c>
      <c r="H16" s="6">
        <v>2400</v>
      </c>
    </row>
    <row r="17" spans="1:8" x14ac:dyDescent="0.2">
      <c r="A17" s="11" t="s">
        <v>70</v>
      </c>
      <c r="B17" s="33">
        <v>574500</v>
      </c>
      <c r="C17" s="33">
        <v>89749.14</v>
      </c>
      <c r="D17" s="33">
        <f t="shared" si="0"/>
        <v>664249.14</v>
      </c>
      <c r="E17" s="33">
        <v>342101.25</v>
      </c>
      <c r="F17" s="33">
        <v>340026.25</v>
      </c>
      <c r="G17" s="33">
        <f t="shared" si="1"/>
        <v>322147.89</v>
      </c>
      <c r="H17" s="6">
        <v>2500</v>
      </c>
    </row>
    <row r="18" spans="1:8" x14ac:dyDescent="0.2">
      <c r="A18" s="11" t="s">
        <v>71</v>
      </c>
      <c r="B18" s="33">
        <v>25702574.870000001</v>
      </c>
      <c r="C18" s="33">
        <v>-6974352.9000000004</v>
      </c>
      <c r="D18" s="33">
        <f t="shared" si="0"/>
        <v>18728221.969999999</v>
      </c>
      <c r="E18" s="33">
        <v>3899915.64</v>
      </c>
      <c r="F18" s="33">
        <v>3898580.64</v>
      </c>
      <c r="G18" s="33">
        <f t="shared" si="1"/>
        <v>14828306.329999998</v>
      </c>
      <c r="H18" s="6">
        <v>2600</v>
      </c>
    </row>
    <row r="19" spans="1:8" x14ac:dyDescent="0.2">
      <c r="A19" s="11" t="s">
        <v>72</v>
      </c>
      <c r="B19" s="33">
        <v>2445000</v>
      </c>
      <c r="C19" s="33">
        <v>3620748.5</v>
      </c>
      <c r="D19" s="33">
        <f t="shared" si="0"/>
        <v>6065748.5</v>
      </c>
      <c r="E19" s="33">
        <v>741450.02</v>
      </c>
      <c r="F19" s="33">
        <v>741450.02</v>
      </c>
      <c r="G19" s="33">
        <f t="shared" si="1"/>
        <v>5324298.4800000004</v>
      </c>
      <c r="H19" s="6">
        <v>2700</v>
      </c>
    </row>
    <row r="20" spans="1:8" x14ac:dyDescent="0.2">
      <c r="A20" s="11" t="s">
        <v>73</v>
      </c>
      <c r="B20" s="33">
        <v>3955.6</v>
      </c>
      <c r="C20" s="33">
        <v>2020844.4</v>
      </c>
      <c r="D20" s="33">
        <f t="shared" si="0"/>
        <v>2024800</v>
      </c>
      <c r="E20" s="33">
        <v>0</v>
      </c>
      <c r="F20" s="33">
        <v>0</v>
      </c>
      <c r="G20" s="33">
        <f t="shared" si="1"/>
        <v>2024800</v>
      </c>
      <c r="H20" s="6">
        <v>2800</v>
      </c>
    </row>
    <row r="21" spans="1:8" x14ac:dyDescent="0.2">
      <c r="A21" s="11" t="s">
        <v>74</v>
      </c>
      <c r="B21" s="33">
        <v>4564772.3499999996</v>
      </c>
      <c r="C21" s="33">
        <v>471295.1</v>
      </c>
      <c r="D21" s="33">
        <f t="shared" si="0"/>
        <v>5036067.4499999993</v>
      </c>
      <c r="E21" s="33">
        <v>579669.78</v>
      </c>
      <c r="F21" s="33">
        <v>579669.78</v>
      </c>
      <c r="G21" s="33">
        <f t="shared" si="1"/>
        <v>4456397.669999999</v>
      </c>
      <c r="H21" s="6">
        <v>2900</v>
      </c>
    </row>
    <row r="22" spans="1:8" x14ac:dyDescent="0.2">
      <c r="A22" s="9" t="s">
        <v>58</v>
      </c>
      <c r="B22" s="39">
        <f>SUM(B23:B31)</f>
        <v>63366838.350000009</v>
      </c>
      <c r="C22" s="39">
        <f>SUM(C23:C31)</f>
        <v>5364137.82</v>
      </c>
      <c r="D22" s="39">
        <f t="shared" si="0"/>
        <v>68730976.170000017</v>
      </c>
      <c r="E22" s="39">
        <f>SUM(E23:E31)</f>
        <v>13221936.51</v>
      </c>
      <c r="F22" s="39">
        <f>SUM(F23:F31)</f>
        <v>12989936.51</v>
      </c>
      <c r="G22" s="39">
        <f t="shared" si="1"/>
        <v>55509039.660000019</v>
      </c>
      <c r="H22" s="10">
        <v>0</v>
      </c>
    </row>
    <row r="23" spans="1:8" x14ac:dyDescent="0.2">
      <c r="A23" s="11" t="s">
        <v>75</v>
      </c>
      <c r="B23" s="33">
        <v>19922286.219999999</v>
      </c>
      <c r="C23" s="33">
        <v>-3182624.61</v>
      </c>
      <c r="D23" s="33">
        <f t="shared" si="0"/>
        <v>16739661.609999999</v>
      </c>
      <c r="E23" s="33">
        <v>6194622.7599999998</v>
      </c>
      <c r="F23" s="33">
        <v>5962622.7599999998</v>
      </c>
      <c r="G23" s="33">
        <f t="shared" si="1"/>
        <v>10545038.85</v>
      </c>
      <c r="H23" s="6">
        <v>3100</v>
      </c>
    </row>
    <row r="24" spans="1:8" x14ac:dyDescent="0.2">
      <c r="A24" s="11" t="s">
        <v>76</v>
      </c>
      <c r="B24" s="33">
        <v>4138948.6</v>
      </c>
      <c r="C24" s="33">
        <v>737486.88</v>
      </c>
      <c r="D24" s="33">
        <f t="shared" si="0"/>
        <v>4876435.4800000004</v>
      </c>
      <c r="E24" s="33">
        <v>1965731.72</v>
      </c>
      <c r="F24" s="33">
        <v>1965731.72</v>
      </c>
      <c r="G24" s="33">
        <f t="shared" si="1"/>
        <v>2910703.7600000007</v>
      </c>
      <c r="H24" s="6">
        <v>3200</v>
      </c>
    </row>
    <row r="25" spans="1:8" x14ac:dyDescent="0.2">
      <c r="A25" s="11" t="s">
        <v>77</v>
      </c>
      <c r="B25" s="33">
        <v>6455459.8399999999</v>
      </c>
      <c r="C25" s="33">
        <v>1346920.4</v>
      </c>
      <c r="D25" s="33">
        <f t="shared" si="0"/>
        <v>7802380.2400000002</v>
      </c>
      <c r="E25" s="33">
        <v>1511228.73</v>
      </c>
      <c r="F25" s="33">
        <v>1511228.73</v>
      </c>
      <c r="G25" s="33">
        <f t="shared" si="1"/>
        <v>6291151.5099999998</v>
      </c>
      <c r="H25" s="6">
        <v>3300</v>
      </c>
    </row>
    <row r="26" spans="1:8" x14ac:dyDescent="0.2">
      <c r="A26" s="11" t="s">
        <v>78</v>
      </c>
      <c r="B26" s="33">
        <v>1505168</v>
      </c>
      <c r="C26" s="33">
        <v>0</v>
      </c>
      <c r="D26" s="33">
        <f t="shared" si="0"/>
        <v>1505168</v>
      </c>
      <c r="E26" s="33">
        <v>141394.17000000001</v>
      </c>
      <c r="F26" s="33">
        <v>141394.17000000001</v>
      </c>
      <c r="G26" s="33">
        <f t="shared" si="1"/>
        <v>1363773.83</v>
      </c>
      <c r="H26" s="6">
        <v>3400</v>
      </c>
    </row>
    <row r="27" spans="1:8" x14ac:dyDescent="0.2">
      <c r="A27" s="11" t="s">
        <v>79</v>
      </c>
      <c r="B27" s="33">
        <v>10697909.08</v>
      </c>
      <c r="C27" s="33">
        <v>843800</v>
      </c>
      <c r="D27" s="33">
        <f t="shared" si="0"/>
        <v>11541709.08</v>
      </c>
      <c r="E27" s="33">
        <v>1291973.1399999999</v>
      </c>
      <c r="F27" s="33">
        <v>1291973.1399999999</v>
      </c>
      <c r="G27" s="33">
        <f t="shared" si="1"/>
        <v>10249735.939999999</v>
      </c>
      <c r="H27" s="6">
        <v>3500</v>
      </c>
    </row>
    <row r="28" spans="1:8" x14ac:dyDescent="0.2">
      <c r="A28" s="11" t="s">
        <v>126</v>
      </c>
      <c r="B28" s="33">
        <v>2000000</v>
      </c>
      <c r="C28" s="33">
        <v>0</v>
      </c>
      <c r="D28" s="33">
        <f t="shared" si="0"/>
        <v>2000000</v>
      </c>
      <c r="E28" s="33">
        <v>247528.43</v>
      </c>
      <c r="F28" s="33">
        <v>247528.43</v>
      </c>
      <c r="G28" s="33">
        <f t="shared" si="1"/>
        <v>1752471.57</v>
      </c>
      <c r="H28" s="6">
        <v>3600</v>
      </c>
    </row>
    <row r="29" spans="1:8" x14ac:dyDescent="0.2">
      <c r="A29" s="11" t="s">
        <v>80</v>
      </c>
      <c r="B29" s="33">
        <v>272000</v>
      </c>
      <c r="C29" s="33">
        <v>200000</v>
      </c>
      <c r="D29" s="33">
        <f t="shared" si="0"/>
        <v>472000</v>
      </c>
      <c r="E29" s="33">
        <v>25448.71</v>
      </c>
      <c r="F29" s="33">
        <v>25448.71</v>
      </c>
      <c r="G29" s="33">
        <f t="shared" si="1"/>
        <v>446551.29</v>
      </c>
      <c r="H29" s="6">
        <v>3700</v>
      </c>
    </row>
    <row r="30" spans="1:8" x14ac:dyDescent="0.2">
      <c r="A30" s="11" t="s">
        <v>81</v>
      </c>
      <c r="B30" s="33">
        <v>14668045.550000001</v>
      </c>
      <c r="C30" s="33">
        <v>0</v>
      </c>
      <c r="D30" s="33">
        <f t="shared" si="0"/>
        <v>14668045.550000001</v>
      </c>
      <c r="E30" s="33">
        <v>654828.85</v>
      </c>
      <c r="F30" s="33">
        <v>654828.85</v>
      </c>
      <c r="G30" s="33">
        <f t="shared" si="1"/>
        <v>14013216.700000001</v>
      </c>
      <c r="H30" s="6">
        <v>3800</v>
      </c>
    </row>
    <row r="31" spans="1:8" x14ac:dyDescent="0.2">
      <c r="A31" s="11" t="s">
        <v>18</v>
      </c>
      <c r="B31" s="33">
        <v>3707021.06</v>
      </c>
      <c r="C31" s="33">
        <v>5418555.1500000004</v>
      </c>
      <c r="D31" s="33">
        <f t="shared" si="0"/>
        <v>9125576.2100000009</v>
      </c>
      <c r="E31" s="33">
        <v>1189180</v>
      </c>
      <c r="F31" s="33">
        <v>1189180</v>
      </c>
      <c r="G31" s="33">
        <f t="shared" si="1"/>
        <v>7936396.2100000009</v>
      </c>
      <c r="H31" s="6">
        <v>3900</v>
      </c>
    </row>
    <row r="32" spans="1:8" x14ac:dyDescent="0.2">
      <c r="A32" s="9" t="s">
        <v>118</v>
      </c>
      <c r="B32" s="39">
        <f>SUM(B33:B41)</f>
        <v>40561898.720000006</v>
      </c>
      <c r="C32" s="39">
        <f>SUM(C33:C41)</f>
        <v>4291287.46</v>
      </c>
      <c r="D32" s="39">
        <f t="shared" si="0"/>
        <v>44853186.180000007</v>
      </c>
      <c r="E32" s="39">
        <f>SUM(E33:E41)</f>
        <v>5896075.9000000004</v>
      </c>
      <c r="F32" s="39">
        <f>SUM(F33:F41)</f>
        <v>5896075.9000000004</v>
      </c>
      <c r="G32" s="39">
        <f t="shared" si="1"/>
        <v>38957110.280000009</v>
      </c>
      <c r="H32" s="10">
        <v>0</v>
      </c>
    </row>
    <row r="33" spans="1:8" x14ac:dyDescent="0.2">
      <c r="A33" s="11" t="s">
        <v>82</v>
      </c>
      <c r="B33" s="33">
        <v>12228000</v>
      </c>
      <c r="C33" s="33">
        <v>1039905</v>
      </c>
      <c r="D33" s="33">
        <f t="shared" si="0"/>
        <v>13267905</v>
      </c>
      <c r="E33" s="33">
        <v>3000000</v>
      </c>
      <c r="F33" s="33">
        <v>3000000</v>
      </c>
      <c r="G33" s="33">
        <f t="shared" si="1"/>
        <v>10267905</v>
      </c>
      <c r="H33" s="6">
        <v>4100</v>
      </c>
    </row>
    <row r="34" spans="1:8" x14ac:dyDescent="0.2">
      <c r="A34" s="11" t="s">
        <v>83</v>
      </c>
      <c r="B34" s="33">
        <v>56160</v>
      </c>
      <c r="C34" s="33">
        <v>0</v>
      </c>
      <c r="D34" s="33">
        <f t="shared" si="0"/>
        <v>56160</v>
      </c>
      <c r="E34" s="33">
        <v>23000</v>
      </c>
      <c r="F34" s="33">
        <v>23000</v>
      </c>
      <c r="G34" s="33">
        <f t="shared" si="1"/>
        <v>33160</v>
      </c>
      <c r="H34" s="6">
        <v>4200</v>
      </c>
    </row>
    <row r="35" spans="1:8" x14ac:dyDescent="0.2">
      <c r="A35" s="11" t="s">
        <v>84</v>
      </c>
      <c r="B35" s="33">
        <v>4233933</v>
      </c>
      <c r="C35" s="33">
        <v>-1583933</v>
      </c>
      <c r="D35" s="33">
        <f t="shared" si="0"/>
        <v>2650000</v>
      </c>
      <c r="E35" s="33">
        <v>185000</v>
      </c>
      <c r="F35" s="33">
        <v>185000</v>
      </c>
      <c r="G35" s="33">
        <f t="shared" si="1"/>
        <v>2465000</v>
      </c>
      <c r="H35" s="6">
        <v>4300</v>
      </c>
    </row>
    <row r="36" spans="1:8" x14ac:dyDescent="0.2">
      <c r="A36" s="11" t="s">
        <v>85</v>
      </c>
      <c r="B36" s="33">
        <v>20044737.34</v>
      </c>
      <c r="C36" s="33">
        <v>4835315.46</v>
      </c>
      <c r="D36" s="33">
        <f t="shared" si="0"/>
        <v>24880052.800000001</v>
      </c>
      <c r="E36" s="33">
        <v>1897488.61</v>
      </c>
      <c r="F36" s="33">
        <v>1897488.61</v>
      </c>
      <c r="G36" s="33">
        <f t="shared" si="1"/>
        <v>22982564.190000001</v>
      </c>
      <c r="H36" s="6">
        <v>4400</v>
      </c>
    </row>
    <row r="37" spans="1:8" x14ac:dyDescent="0.2">
      <c r="A37" s="11" t="s">
        <v>39</v>
      </c>
      <c r="B37" s="33">
        <v>3999068.38</v>
      </c>
      <c r="C37" s="33">
        <v>0</v>
      </c>
      <c r="D37" s="33">
        <f t="shared" si="0"/>
        <v>3999068.38</v>
      </c>
      <c r="E37" s="33">
        <v>790587.29</v>
      </c>
      <c r="F37" s="33">
        <v>790587.29</v>
      </c>
      <c r="G37" s="33">
        <f t="shared" si="1"/>
        <v>3208481.09</v>
      </c>
      <c r="H37" s="6">
        <v>4500</v>
      </c>
    </row>
    <row r="38" spans="1:8" x14ac:dyDescent="0.2">
      <c r="A38" s="11" t="s">
        <v>86</v>
      </c>
      <c r="B38" s="33">
        <v>0</v>
      </c>
      <c r="C38" s="33">
        <v>0</v>
      </c>
      <c r="D38" s="33">
        <f t="shared" si="0"/>
        <v>0</v>
      </c>
      <c r="E38" s="33">
        <v>0</v>
      </c>
      <c r="F38" s="33">
        <v>0</v>
      </c>
      <c r="G38" s="33">
        <f t="shared" si="1"/>
        <v>0</v>
      </c>
      <c r="H38" s="6">
        <v>4600</v>
      </c>
    </row>
    <row r="39" spans="1:8" x14ac:dyDescent="0.2">
      <c r="A39" s="11" t="s">
        <v>87</v>
      </c>
      <c r="B39" s="33">
        <v>0</v>
      </c>
      <c r="C39" s="33">
        <v>0</v>
      </c>
      <c r="D39" s="33">
        <f t="shared" si="0"/>
        <v>0</v>
      </c>
      <c r="E39" s="33">
        <v>0</v>
      </c>
      <c r="F39" s="33">
        <v>0</v>
      </c>
      <c r="G39" s="33">
        <f t="shared" si="1"/>
        <v>0</v>
      </c>
      <c r="H39" s="6">
        <v>4700</v>
      </c>
    </row>
    <row r="40" spans="1:8" x14ac:dyDescent="0.2">
      <c r="A40" s="11" t="s">
        <v>35</v>
      </c>
      <c r="B40" s="33">
        <v>0</v>
      </c>
      <c r="C40" s="33">
        <v>0</v>
      </c>
      <c r="D40" s="33">
        <f t="shared" si="0"/>
        <v>0</v>
      </c>
      <c r="E40" s="33">
        <v>0</v>
      </c>
      <c r="F40" s="33">
        <v>0</v>
      </c>
      <c r="G40" s="33">
        <f t="shared" si="1"/>
        <v>0</v>
      </c>
      <c r="H40" s="6">
        <v>4800</v>
      </c>
    </row>
    <row r="41" spans="1:8" x14ac:dyDescent="0.2">
      <c r="A41" s="11" t="s">
        <v>88</v>
      </c>
      <c r="B41" s="33">
        <v>0</v>
      </c>
      <c r="C41" s="33">
        <v>0</v>
      </c>
      <c r="D41" s="33">
        <f t="shared" si="0"/>
        <v>0</v>
      </c>
      <c r="E41" s="33">
        <v>0</v>
      </c>
      <c r="F41" s="33">
        <v>0</v>
      </c>
      <c r="G41" s="33">
        <f t="shared" si="1"/>
        <v>0</v>
      </c>
      <c r="H41" s="6">
        <v>4900</v>
      </c>
    </row>
    <row r="42" spans="1:8" x14ac:dyDescent="0.2">
      <c r="A42" s="9" t="s">
        <v>119</v>
      </c>
      <c r="B42" s="39">
        <f>SUM(B43:B51)</f>
        <v>2041910.01</v>
      </c>
      <c r="C42" s="39">
        <f>SUM(C43:C51)</f>
        <v>4353445.72</v>
      </c>
      <c r="D42" s="39">
        <f t="shared" si="0"/>
        <v>6395355.7299999995</v>
      </c>
      <c r="E42" s="39">
        <f>SUM(E43:E51)</f>
        <v>516122.55000000005</v>
      </c>
      <c r="F42" s="39">
        <f>SUM(F43:F51)</f>
        <v>516122.55000000005</v>
      </c>
      <c r="G42" s="39">
        <f t="shared" si="1"/>
        <v>5879233.1799999997</v>
      </c>
      <c r="H42" s="10">
        <v>0</v>
      </c>
    </row>
    <row r="43" spans="1:8" x14ac:dyDescent="0.2">
      <c r="A43" s="3" t="s">
        <v>89</v>
      </c>
      <c r="B43" s="33">
        <v>1596872</v>
      </c>
      <c r="C43" s="33">
        <v>154980</v>
      </c>
      <c r="D43" s="33">
        <f t="shared" si="0"/>
        <v>1751852</v>
      </c>
      <c r="E43" s="33">
        <v>186484.6</v>
      </c>
      <c r="F43" s="33">
        <v>186484.6</v>
      </c>
      <c r="G43" s="33">
        <f t="shared" si="1"/>
        <v>1565367.4</v>
      </c>
      <c r="H43" s="6">
        <v>5100</v>
      </c>
    </row>
    <row r="44" spans="1:8" x14ac:dyDescent="0.2">
      <c r="A44" s="11" t="s">
        <v>90</v>
      </c>
      <c r="B44" s="33">
        <v>0</v>
      </c>
      <c r="C44" s="33">
        <v>283436</v>
      </c>
      <c r="D44" s="33">
        <f t="shared" si="0"/>
        <v>283436</v>
      </c>
      <c r="E44" s="33">
        <v>31436</v>
      </c>
      <c r="F44" s="33">
        <v>31436</v>
      </c>
      <c r="G44" s="33">
        <f t="shared" si="1"/>
        <v>252000</v>
      </c>
      <c r="H44" s="6">
        <v>5200</v>
      </c>
    </row>
    <row r="45" spans="1:8" x14ac:dyDescent="0.2">
      <c r="A45" s="11" t="s">
        <v>91</v>
      </c>
      <c r="B45" s="33">
        <v>0</v>
      </c>
      <c r="C45" s="33">
        <v>0</v>
      </c>
      <c r="D45" s="33">
        <f t="shared" si="0"/>
        <v>0</v>
      </c>
      <c r="E45" s="33">
        <v>0</v>
      </c>
      <c r="F45" s="33">
        <v>0</v>
      </c>
      <c r="G45" s="33">
        <f t="shared" si="1"/>
        <v>0</v>
      </c>
      <c r="H45" s="6">
        <v>5300</v>
      </c>
    </row>
    <row r="46" spans="1:8" x14ac:dyDescent="0.2">
      <c r="A46" s="11" t="s">
        <v>92</v>
      </c>
      <c r="B46" s="33">
        <v>0</v>
      </c>
      <c r="C46" s="33">
        <v>0</v>
      </c>
      <c r="D46" s="33">
        <f t="shared" si="0"/>
        <v>0</v>
      </c>
      <c r="E46" s="33">
        <v>0</v>
      </c>
      <c r="F46" s="33">
        <v>0</v>
      </c>
      <c r="G46" s="33">
        <f t="shared" si="1"/>
        <v>0</v>
      </c>
      <c r="H46" s="6">
        <v>5400</v>
      </c>
    </row>
    <row r="47" spans="1:8" x14ac:dyDescent="0.2">
      <c r="A47" s="11" t="s">
        <v>93</v>
      </c>
      <c r="B47" s="33">
        <v>0</v>
      </c>
      <c r="C47" s="33">
        <v>3500000</v>
      </c>
      <c r="D47" s="33">
        <f t="shared" si="0"/>
        <v>3500000</v>
      </c>
      <c r="E47" s="33">
        <v>0</v>
      </c>
      <c r="F47" s="33">
        <v>0</v>
      </c>
      <c r="G47" s="33">
        <f t="shared" si="1"/>
        <v>3500000</v>
      </c>
      <c r="H47" s="6">
        <v>5500</v>
      </c>
    </row>
    <row r="48" spans="1:8" x14ac:dyDescent="0.2">
      <c r="A48" s="11" t="s">
        <v>94</v>
      </c>
      <c r="B48" s="33">
        <v>445038.01</v>
      </c>
      <c r="C48" s="33">
        <v>364029.72</v>
      </c>
      <c r="D48" s="33">
        <f t="shared" si="0"/>
        <v>809067.73</v>
      </c>
      <c r="E48" s="33">
        <v>247438.95</v>
      </c>
      <c r="F48" s="33">
        <v>247438.95</v>
      </c>
      <c r="G48" s="33">
        <f t="shared" si="1"/>
        <v>561628.78</v>
      </c>
      <c r="H48" s="6">
        <v>5600</v>
      </c>
    </row>
    <row r="49" spans="1:8" x14ac:dyDescent="0.2">
      <c r="A49" s="11" t="s">
        <v>95</v>
      </c>
      <c r="B49" s="33">
        <v>0</v>
      </c>
      <c r="C49" s="33">
        <v>0</v>
      </c>
      <c r="D49" s="33">
        <f t="shared" si="0"/>
        <v>0</v>
      </c>
      <c r="E49" s="33">
        <v>0</v>
      </c>
      <c r="F49" s="33">
        <v>0</v>
      </c>
      <c r="G49" s="33">
        <f t="shared" si="1"/>
        <v>0</v>
      </c>
      <c r="H49" s="6">
        <v>5700</v>
      </c>
    </row>
    <row r="50" spans="1:8" x14ac:dyDescent="0.2">
      <c r="A50" s="11" t="s">
        <v>96</v>
      </c>
      <c r="B50" s="33">
        <v>0</v>
      </c>
      <c r="C50" s="33">
        <v>0</v>
      </c>
      <c r="D50" s="33">
        <f t="shared" si="0"/>
        <v>0</v>
      </c>
      <c r="E50" s="33">
        <v>0</v>
      </c>
      <c r="F50" s="33">
        <v>0</v>
      </c>
      <c r="G50" s="33">
        <f t="shared" si="1"/>
        <v>0</v>
      </c>
      <c r="H50" s="6">
        <v>5800</v>
      </c>
    </row>
    <row r="51" spans="1:8" x14ac:dyDescent="0.2">
      <c r="A51" s="11" t="s">
        <v>97</v>
      </c>
      <c r="B51" s="33">
        <v>0</v>
      </c>
      <c r="C51" s="33">
        <v>51000</v>
      </c>
      <c r="D51" s="33">
        <f t="shared" si="0"/>
        <v>51000</v>
      </c>
      <c r="E51" s="33">
        <v>50763</v>
      </c>
      <c r="F51" s="33">
        <v>50763</v>
      </c>
      <c r="G51" s="33">
        <f t="shared" si="1"/>
        <v>237</v>
      </c>
      <c r="H51" s="6">
        <v>5900</v>
      </c>
    </row>
    <row r="52" spans="1:8" x14ac:dyDescent="0.2">
      <c r="A52" s="9" t="s">
        <v>59</v>
      </c>
      <c r="B52" s="39">
        <f>SUM(B53:B55)</f>
        <v>0</v>
      </c>
      <c r="C52" s="39">
        <f>SUM(C53:C55)</f>
        <v>34393210.5</v>
      </c>
      <c r="D52" s="39">
        <f t="shared" si="0"/>
        <v>34393210.5</v>
      </c>
      <c r="E52" s="39">
        <f>SUM(E53:E55)</f>
        <v>6361993.5499999998</v>
      </c>
      <c r="F52" s="39">
        <f>SUM(F53:F55)</f>
        <v>6361993.5499999998</v>
      </c>
      <c r="G52" s="39">
        <f t="shared" si="1"/>
        <v>28031216.949999999</v>
      </c>
      <c r="H52" s="10">
        <v>0</v>
      </c>
    </row>
    <row r="53" spans="1:8" x14ac:dyDescent="0.2">
      <c r="A53" s="11" t="s">
        <v>98</v>
      </c>
      <c r="B53" s="33">
        <v>0</v>
      </c>
      <c r="C53" s="33">
        <v>34393210.5</v>
      </c>
      <c r="D53" s="33">
        <f t="shared" si="0"/>
        <v>34393210.5</v>
      </c>
      <c r="E53" s="33">
        <v>6361993.5499999998</v>
      </c>
      <c r="F53" s="33">
        <v>6361993.5499999998</v>
      </c>
      <c r="G53" s="33">
        <f t="shared" si="1"/>
        <v>28031216.949999999</v>
      </c>
      <c r="H53" s="6">
        <v>6100</v>
      </c>
    </row>
    <row r="54" spans="1:8" x14ac:dyDescent="0.2">
      <c r="A54" s="11" t="s">
        <v>99</v>
      </c>
      <c r="B54" s="33">
        <v>0</v>
      </c>
      <c r="C54" s="33">
        <v>0</v>
      </c>
      <c r="D54" s="33">
        <f t="shared" si="0"/>
        <v>0</v>
      </c>
      <c r="E54" s="33">
        <v>0</v>
      </c>
      <c r="F54" s="33">
        <v>0</v>
      </c>
      <c r="G54" s="33">
        <f t="shared" si="1"/>
        <v>0</v>
      </c>
      <c r="H54" s="6">
        <v>6200</v>
      </c>
    </row>
    <row r="55" spans="1:8" x14ac:dyDescent="0.2">
      <c r="A55" s="11" t="s">
        <v>100</v>
      </c>
      <c r="B55" s="33">
        <v>0</v>
      </c>
      <c r="C55" s="33">
        <v>0</v>
      </c>
      <c r="D55" s="33">
        <f t="shared" si="0"/>
        <v>0</v>
      </c>
      <c r="E55" s="33">
        <v>0</v>
      </c>
      <c r="F55" s="33">
        <v>0</v>
      </c>
      <c r="G55" s="33">
        <f t="shared" si="1"/>
        <v>0</v>
      </c>
      <c r="H55" s="6">
        <v>6300</v>
      </c>
    </row>
    <row r="56" spans="1:8" x14ac:dyDescent="0.2">
      <c r="A56" s="9" t="s">
        <v>120</v>
      </c>
      <c r="B56" s="39">
        <f>SUM(B57:B63)</f>
        <v>55042291.890000001</v>
      </c>
      <c r="C56" s="39">
        <f>SUM(C57:C63)</f>
        <v>-45866300.280000001</v>
      </c>
      <c r="D56" s="39">
        <f t="shared" si="0"/>
        <v>9175991.6099999994</v>
      </c>
      <c r="E56" s="39">
        <f>SUM(E57:E63)</f>
        <v>0</v>
      </c>
      <c r="F56" s="39">
        <f>SUM(F57:F63)</f>
        <v>0</v>
      </c>
      <c r="G56" s="39">
        <f t="shared" si="1"/>
        <v>9175991.6099999994</v>
      </c>
      <c r="H56" s="10">
        <v>0</v>
      </c>
    </row>
    <row r="57" spans="1:8" x14ac:dyDescent="0.2">
      <c r="A57" s="11" t="s">
        <v>127</v>
      </c>
      <c r="B57" s="33">
        <v>0</v>
      </c>
      <c r="C57" s="33">
        <v>0</v>
      </c>
      <c r="D57" s="33">
        <f t="shared" si="0"/>
        <v>0</v>
      </c>
      <c r="E57" s="33">
        <v>0</v>
      </c>
      <c r="F57" s="33">
        <v>0</v>
      </c>
      <c r="G57" s="33">
        <f t="shared" si="1"/>
        <v>0</v>
      </c>
      <c r="H57" s="6">
        <v>7100</v>
      </c>
    </row>
    <row r="58" spans="1:8" x14ac:dyDescent="0.2">
      <c r="A58" s="11" t="s">
        <v>101</v>
      </c>
      <c r="B58" s="33">
        <v>0</v>
      </c>
      <c r="C58" s="33">
        <v>0</v>
      </c>
      <c r="D58" s="33">
        <f t="shared" si="0"/>
        <v>0</v>
      </c>
      <c r="E58" s="33">
        <v>0</v>
      </c>
      <c r="F58" s="33">
        <v>0</v>
      </c>
      <c r="G58" s="33">
        <f t="shared" si="1"/>
        <v>0</v>
      </c>
      <c r="H58" s="6">
        <v>7200</v>
      </c>
    </row>
    <row r="59" spans="1:8" x14ac:dyDescent="0.2">
      <c r="A59" s="11" t="s">
        <v>102</v>
      </c>
      <c r="B59" s="33">
        <v>0</v>
      </c>
      <c r="C59" s="33">
        <v>0</v>
      </c>
      <c r="D59" s="33">
        <f t="shared" si="0"/>
        <v>0</v>
      </c>
      <c r="E59" s="33">
        <v>0</v>
      </c>
      <c r="F59" s="33">
        <v>0</v>
      </c>
      <c r="G59" s="33">
        <f t="shared" si="1"/>
        <v>0</v>
      </c>
      <c r="H59" s="6">
        <v>7300</v>
      </c>
    </row>
    <row r="60" spans="1:8" x14ac:dyDescent="0.2">
      <c r="A60" s="11" t="s">
        <v>103</v>
      </c>
      <c r="B60" s="33">
        <v>0</v>
      </c>
      <c r="C60" s="33">
        <v>0</v>
      </c>
      <c r="D60" s="33">
        <f t="shared" si="0"/>
        <v>0</v>
      </c>
      <c r="E60" s="33">
        <v>0</v>
      </c>
      <c r="F60" s="33">
        <v>0</v>
      </c>
      <c r="G60" s="33">
        <f t="shared" si="1"/>
        <v>0</v>
      </c>
      <c r="H60" s="6">
        <v>7400</v>
      </c>
    </row>
    <row r="61" spans="1:8" x14ac:dyDescent="0.2">
      <c r="A61" s="11" t="s">
        <v>104</v>
      </c>
      <c r="B61" s="33">
        <v>0</v>
      </c>
      <c r="C61" s="33">
        <v>0</v>
      </c>
      <c r="D61" s="33">
        <f t="shared" si="0"/>
        <v>0</v>
      </c>
      <c r="E61" s="33">
        <v>0</v>
      </c>
      <c r="F61" s="33">
        <v>0</v>
      </c>
      <c r="G61" s="33">
        <f t="shared" si="1"/>
        <v>0</v>
      </c>
      <c r="H61" s="6">
        <v>7500</v>
      </c>
    </row>
    <row r="62" spans="1:8" x14ac:dyDescent="0.2">
      <c r="A62" s="11" t="s">
        <v>105</v>
      </c>
      <c r="B62" s="33">
        <v>0</v>
      </c>
      <c r="C62" s="33">
        <v>0</v>
      </c>
      <c r="D62" s="33">
        <f t="shared" si="0"/>
        <v>0</v>
      </c>
      <c r="E62" s="33">
        <v>0</v>
      </c>
      <c r="F62" s="33">
        <v>0</v>
      </c>
      <c r="G62" s="33">
        <f t="shared" si="1"/>
        <v>0</v>
      </c>
      <c r="H62" s="6">
        <v>7600</v>
      </c>
    </row>
    <row r="63" spans="1:8" x14ac:dyDescent="0.2">
      <c r="A63" s="11" t="s">
        <v>106</v>
      </c>
      <c r="B63" s="33">
        <v>55042291.890000001</v>
      </c>
      <c r="C63" s="33">
        <v>-45866300.280000001</v>
      </c>
      <c r="D63" s="33">
        <f t="shared" si="0"/>
        <v>9175991.6099999994</v>
      </c>
      <c r="E63" s="33">
        <v>0</v>
      </c>
      <c r="F63" s="33">
        <v>0</v>
      </c>
      <c r="G63" s="33">
        <f t="shared" si="1"/>
        <v>9175991.6099999994</v>
      </c>
      <c r="H63" s="6">
        <v>7900</v>
      </c>
    </row>
    <row r="64" spans="1:8" x14ac:dyDescent="0.2">
      <c r="A64" s="9" t="s">
        <v>121</v>
      </c>
      <c r="B64" s="39">
        <f>SUM(B65:B67)</f>
        <v>668003.18000000005</v>
      </c>
      <c r="C64" s="39">
        <f>SUM(C65:C67)</f>
        <v>350000</v>
      </c>
      <c r="D64" s="39">
        <f t="shared" si="0"/>
        <v>1018003.18</v>
      </c>
      <c r="E64" s="39">
        <f>SUM(E65:E67)</f>
        <v>0</v>
      </c>
      <c r="F64" s="39">
        <f>SUM(F65:F67)</f>
        <v>0</v>
      </c>
      <c r="G64" s="39">
        <f t="shared" si="1"/>
        <v>1018003.18</v>
      </c>
      <c r="H64" s="10">
        <v>0</v>
      </c>
    </row>
    <row r="65" spans="1:8" x14ac:dyDescent="0.2">
      <c r="A65" s="11" t="s">
        <v>36</v>
      </c>
      <c r="B65" s="33">
        <v>0</v>
      </c>
      <c r="C65" s="33">
        <v>0</v>
      </c>
      <c r="D65" s="33">
        <f t="shared" si="0"/>
        <v>0</v>
      </c>
      <c r="E65" s="33">
        <v>0</v>
      </c>
      <c r="F65" s="33">
        <v>0</v>
      </c>
      <c r="G65" s="33">
        <f t="shared" si="1"/>
        <v>0</v>
      </c>
      <c r="H65" s="6">
        <v>8100</v>
      </c>
    </row>
    <row r="66" spans="1:8" x14ac:dyDescent="0.2">
      <c r="A66" s="11" t="s">
        <v>37</v>
      </c>
      <c r="B66" s="33">
        <v>0</v>
      </c>
      <c r="C66" s="33">
        <v>0</v>
      </c>
      <c r="D66" s="33">
        <f t="shared" si="0"/>
        <v>0</v>
      </c>
      <c r="E66" s="33">
        <v>0</v>
      </c>
      <c r="F66" s="33">
        <v>0</v>
      </c>
      <c r="G66" s="33">
        <f t="shared" si="1"/>
        <v>0</v>
      </c>
      <c r="H66" s="6">
        <v>8300</v>
      </c>
    </row>
    <row r="67" spans="1:8" x14ac:dyDescent="0.2">
      <c r="A67" s="11" t="s">
        <v>38</v>
      </c>
      <c r="B67" s="33">
        <v>668003.18000000005</v>
      </c>
      <c r="C67" s="33">
        <v>350000</v>
      </c>
      <c r="D67" s="33">
        <f t="shared" si="0"/>
        <v>1018003.18</v>
      </c>
      <c r="E67" s="33">
        <v>0</v>
      </c>
      <c r="F67" s="33">
        <v>0</v>
      </c>
      <c r="G67" s="33">
        <f t="shared" si="1"/>
        <v>1018003.18</v>
      </c>
      <c r="H67" s="6">
        <v>8500</v>
      </c>
    </row>
    <row r="68" spans="1:8" x14ac:dyDescent="0.2">
      <c r="A68" s="9" t="s">
        <v>60</v>
      </c>
      <c r="B68" s="39">
        <f>SUM(B69:B75)</f>
        <v>12800000</v>
      </c>
      <c r="C68" s="39">
        <f>SUM(C69:C75)</f>
        <v>0</v>
      </c>
      <c r="D68" s="39">
        <f t="shared" si="0"/>
        <v>12800000</v>
      </c>
      <c r="E68" s="39">
        <f>SUM(E69:E75)</f>
        <v>3451916.66</v>
      </c>
      <c r="F68" s="39">
        <f>SUM(F69:F75)</f>
        <v>3451916.66</v>
      </c>
      <c r="G68" s="39">
        <f t="shared" si="1"/>
        <v>9348083.3399999999</v>
      </c>
      <c r="H68" s="10">
        <v>0</v>
      </c>
    </row>
    <row r="69" spans="1:8" x14ac:dyDescent="0.2">
      <c r="A69" s="11" t="s">
        <v>107</v>
      </c>
      <c r="B69" s="33">
        <v>12000000</v>
      </c>
      <c r="C69" s="33">
        <v>0</v>
      </c>
      <c r="D69" s="33">
        <f t="shared" ref="D69:D75" si="2">B69+C69</f>
        <v>12000000</v>
      </c>
      <c r="E69" s="33">
        <v>3000000</v>
      </c>
      <c r="F69" s="33">
        <v>3000000</v>
      </c>
      <c r="G69" s="33">
        <f t="shared" ref="G69:G75" si="3">D69-E69</f>
        <v>9000000</v>
      </c>
      <c r="H69" s="6">
        <v>9100</v>
      </c>
    </row>
    <row r="70" spans="1:8" x14ac:dyDescent="0.2">
      <c r="A70" s="11" t="s">
        <v>108</v>
      </c>
      <c r="B70" s="33">
        <v>800000</v>
      </c>
      <c r="C70" s="33">
        <v>0</v>
      </c>
      <c r="D70" s="33">
        <f t="shared" si="2"/>
        <v>800000</v>
      </c>
      <c r="E70" s="33">
        <v>451916.66</v>
      </c>
      <c r="F70" s="33">
        <v>451916.66</v>
      </c>
      <c r="G70" s="33">
        <f t="shared" si="3"/>
        <v>348083.34</v>
      </c>
      <c r="H70" s="6">
        <v>9200</v>
      </c>
    </row>
    <row r="71" spans="1:8" x14ac:dyDescent="0.2">
      <c r="A71" s="11" t="s">
        <v>109</v>
      </c>
      <c r="B71" s="33">
        <v>0</v>
      </c>
      <c r="C71" s="33">
        <v>0</v>
      </c>
      <c r="D71" s="33">
        <f t="shared" si="2"/>
        <v>0</v>
      </c>
      <c r="E71" s="33">
        <v>0</v>
      </c>
      <c r="F71" s="33">
        <v>0</v>
      </c>
      <c r="G71" s="33">
        <f t="shared" si="3"/>
        <v>0</v>
      </c>
      <c r="H71" s="6">
        <v>9300</v>
      </c>
    </row>
    <row r="72" spans="1:8" x14ac:dyDescent="0.2">
      <c r="A72" s="11" t="s">
        <v>110</v>
      </c>
      <c r="B72" s="33">
        <v>0</v>
      </c>
      <c r="C72" s="33">
        <v>0</v>
      </c>
      <c r="D72" s="33">
        <f t="shared" si="2"/>
        <v>0</v>
      </c>
      <c r="E72" s="33">
        <v>0</v>
      </c>
      <c r="F72" s="33">
        <v>0</v>
      </c>
      <c r="G72" s="33">
        <f t="shared" si="3"/>
        <v>0</v>
      </c>
      <c r="H72" s="6">
        <v>9400</v>
      </c>
    </row>
    <row r="73" spans="1:8" x14ac:dyDescent="0.2">
      <c r="A73" s="11" t="s">
        <v>111</v>
      </c>
      <c r="B73" s="33">
        <v>0</v>
      </c>
      <c r="C73" s="33">
        <v>0</v>
      </c>
      <c r="D73" s="33">
        <f t="shared" si="2"/>
        <v>0</v>
      </c>
      <c r="E73" s="33">
        <v>0</v>
      </c>
      <c r="F73" s="33">
        <v>0</v>
      </c>
      <c r="G73" s="33">
        <f t="shared" si="3"/>
        <v>0</v>
      </c>
      <c r="H73" s="6">
        <v>9500</v>
      </c>
    </row>
    <row r="74" spans="1:8" x14ac:dyDescent="0.2">
      <c r="A74" s="11" t="s">
        <v>112</v>
      </c>
      <c r="B74" s="33">
        <v>0</v>
      </c>
      <c r="C74" s="33">
        <v>0</v>
      </c>
      <c r="D74" s="33">
        <f t="shared" si="2"/>
        <v>0</v>
      </c>
      <c r="E74" s="33">
        <v>0</v>
      </c>
      <c r="F74" s="33">
        <v>0</v>
      </c>
      <c r="G74" s="33">
        <f t="shared" si="3"/>
        <v>0</v>
      </c>
      <c r="H74" s="6">
        <v>9600</v>
      </c>
    </row>
    <row r="75" spans="1:8" x14ac:dyDescent="0.2">
      <c r="A75" s="12" t="s">
        <v>113</v>
      </c>
      <c r="B75" s="36">
        <v>0</v>
      </c>
      <c r="C75" s="36">
        <v>0</v>
      </c>
      <c r="D75" s="36">
        <f t="shared" si="2"/>
        <v>0</v>
      </c>
      <c r="E75" s="36">
        <v>0</v>
      </c>
      <c r="F75" s="36">
        <v>0</v>
      </c>
      <c r="G75" s="36">
        <f t="shared" si="3"/>
        <v>0</v>
      </c>
      <c r="H75" s="6">
        <v>9900</v>
      </c>
    </row>
    <row r="76" spans="1:8" x14ac:dyDescent="0.2">
      <c r="A76" s="7" t="s">
        <v>122</v>
      </c>
      <c r="B76" s="37">
        <f t="shared" ref="B76:G76" si="4">SUM(B4+B12+B22+B32+B42+B52+B56+B64+B68)</f>
        <v>394466755.99000001</v>
      </c>
      <c r="C76" s="37">
        <f t="shared" si="4"/>
        <v>5764624.9599999934</v>
      </c>
      <c r="D76" s="37">
        <f t="shared" si="4"/>
        <v>400231380.95000005</v>
      </c>
      <c r="E76" s="37">
        <f t="shared" si="4"/>
        <v>73928761.809999987</v>
      </c>
      <c r="F76" s="37">
        <f t="shared" si="4"/>
        <v>73503022.86999999</v>
      </c>
      <c r="G76" s="37">
        <f t="shared" si="4"/>
        <v>326302619.13999999</v>
      </c>
    </row>
    <row r="78" spans="1:8" x14ac:dyDescent="0.2">
      <c r="A78" s="1" t="s">
        <v>115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view="pageBreakPreview" zoomScale="60" zoomScaleNormal="100" workbookViewId="0">
      <selection activeCell="B2" sqref="B2:F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30" t="s">
        <v>175</v>
      </c>
      <c r="B1" s="31"/>
      <c r="C1" s="31"/>
      <c r="D1" s="31"/>
      <c r="E1" s="31"/>
      <c r="F1" s="31"/>
      <c r="G1" s="32"/>
    </row>
    <row r="2" spans="1:7" x14ac:dyDescent="0.2">
      <c r="A2" s="19"/>
      <c r="B2" s="55" t="s">
        <v>56</v>
      </c>
      <c r="C2" s="56"/>
      <c r="D2" s="56"/>
      <c r="E2" s="56"/>
      <c r="F2" s="57"/>
      <c r="G2" s="25" t="s">
        <v>55</v>
      </c>
    </row>
    <row r="3" spans="1:7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26"/>
    </row>
    <row r="4" spans="1:7" x14ac:dyDescent="0.2">
      <c r="A4" s="20"/>
      <c r="B4" s="21"/>
      <c r="C4" s="21"/>
      <c r="D4" s="21"/>
      <c r="E4" s="21"/>
      <c r="F4" s="21"/>
      <c r="G4" s="21"/>
    </row>
    <row r="5" spans="1:7" x14ac:dyDescent="0.2">
      <c r="A5" s="5" t="s">
        <v>15</v>
      </c>
      <c r="B5" s="39">
        <f t="shared" ref="B5:G5" si="0">SUM(B6:B13)</f>
        <v>215032979.40000001</v>
      </c>
      <c r="C5" s="39">
        <f t="shared" si="0"/>
        <v>9515060.9100000001</v>
      </c>
      <c r="D5" s="39">
        <f t="shared" si="0"/>
        <v>224548040.30999997</v>
      </c>
      <c r="E5" s="39">
        <f t="shared" si="0"/>
        <v>41723891</v>
      </c>
      <c r="F5" s="39">
        <f t="shared" si="0"/>
        <v>41299669.949999996</v>
      </c>
      <c r="G5" s="39">
        <f t="shared" si="0"/>
        <v>182824149.31</v>
      </c>
    </row>
    <row r="6" spans="1:7" x14ac:dyDescent="0.2">
      <c r="A6" s="17" t="s">
        <v>40</v>
      </c>
      <c r="B6" s="33">
        <v>7064103.3799999999</v>
      </c>
      <c r="C6" s="33">
        <v>265000</v>
      </c>
      <c r="D6" s="33">
        <f>B6+C6</f>
        <v>7329103.3799999999</v>
      </c>
      <c r="E6" s="33">
        <v>1307347.32</v>
      </c>
      <c r="F6" s="33">
        <v>1307347.32</v>
      </c>
      <c r="G6" s="33">
        <f>D6-E6</f>
        <v>6021756.0599999996</v>
      </c>
    </row>
    <row r="7" spans="1:7" x14ac:dyDescent="0.2">
      <c r="A7" s="17" t="s">
        <v>16</v>
      </c>
      <c r="B7" s="33">
        <v>0</v>
      </c>
      <c r="C7" s="33">
        <v>0</v>
      </c>
      <c r="D7" s="33">
        <f t="shared" ref="D7:D13" si="1">B7+C7</f>
        <v>0</v>
      </c>
      <c r="E7" s="33">
        <v>0</v>
      </c>
      <c r="F7" s="33">
        <v>0</v>
      </c>
      <c r="G7" s="33">
        <f t="shared" ref="G7:G13" si="2">D7-E7</f>
        <v>0</v>
      </c>
    </row>
    <row r="8" spans="1:7" x14ac:dyDescent="0.2">
      <c r="A8" s="17" t="s">
        <v>116</v>
      </c>
      <c r="B8" s="33">
        <v>19994367.260000002</v>
      </c>
      <c r="C8" s="33">
        <v>959999.99</v>
      </c>
      <c r="D8" s="33">
        <f t="shared" si="1"/>
        <v>20954367.25</v>
      </c>
      <c r="E8" s="33">
        <v>2911528.38</v>
      </c>
      <c r="F8" s="33">
        <v>2911528.38</v>
      </c>
      <c r="G8" s="33">
        <f t="shared" si="2"/>
        <v>18042838.870000001</v>
      </c>
    </row>
    <row r="9" spans="1:7" x14ac:dyDescent="0.2">
      <c r="A9" s="17" t="s">
        <v>3</v>
      </c>
      <c r="B9" s="33">
        <v>0</v>
      </c>
      <c r="C9" s="33">
        <v>0</v>
      </c>
      <c r="D9" s="33">
        <f t="shared" si="1"/>
        <v>0</v>
      </c>
      <c r="E9" s="33">
        <v>0</v>
      </c>
      <c r="F9" s="33">
        <v>0</v>
      </c>
      <c r="G9" s="33">
        <f t="shared" si="2"/>
        <v>0</v>
      </c>
    </row>
    <row r="10" spans="1:7" x14ac:dyDescent="0.2">
      <c r="A10" s="17" t="s">
        <v>22</v>
      </c>
      <c r="B10" s="33">
        <v>46745796.229999997</v>
      </c>
      <c r="C10" s="33">
        <v>2652465.06</v>
      </c>
      <c r="D10" s="33">
        <f t="shared" si="1"/>
        <v>49398261.289999999</v>
      </c>
      <c r="E10" s="33">
        <v>10201840.869999999</v>
      </c>
      <c r="F10" s="33">
        <v>9966430.8699999992</v>
      </c>
      <c r="G10" s="33">
        <f t="shared" si="2"/>
        <v>39196420.420000002</v>
      </c>
    </row>
    <row r="11" spans="1:7" x14ac:dyDescent="0.2">
      <c r="A11" s="17" t="s">
        <v>17</v>
      </c>
      <c r="B11" s="33">
        <v>0</v>
      </c>
      <c r="C11" s="33">
        <v>0</v>
      </c>
      <c r="D11" s="33">
        <f t="shared" si="1"/>
        <v>0</v>
      </c>
      <c r="E11" s="33">
        <v>0</v>
      </c>
      <c r="F11" s="33">
        <v>0</v>
      </c>
      <c r="G11" s="33">
        <f t="shared" si="2"/>
        <v>0</v>
      </c>
    </row>
    <row r="12" spans="1:7" x14ac:dyDescent="0.2">
      <c r="A12" s="17" t="s">
        <v>41</v>
      </c>
      <c r="B12" s="33">
        <v>77293279.030000001</v>
      </c>
      <c r="C12" s="33">
        <v>3919481.07</v>
      </c>
      <c r="D12" s="33">
        <f t="shared" si="1"/>
        <v>81212760.099999994</v>
      </c>
      <c r="E12" s="33">
        <v>13242120.439999999</v>
      </c>
      <c r="F12" s="33">
        <v>13242120.439999999</v>
      </c>
      <c r="G12" s="33">
        <f t="shared" si="2"/>
        <v>67970639.659999996</v>
      </c>
    </row>
    <row r="13" spans="1:7" x14ac:dyDescent="0.2">
      <c r="A13" s="17" t="s">
        <v>18</v>
      </c>
      <c r="B13" s="33">
        <v>63935433.5</v>
      </c>
      <c r="C13" s="33">
        <v>1718114.79</v>
      </c>
      <c r="D13" s="33">
        <f t="shared" si="1"/>
        <v>65653548.289999999</v>
      </c>
      <c r="E13" s="33">
        <v>14061053.99</v>
      </c>
      <c r="F13" s="33">
        <v>13872242.939999999</v>
      </c>
      <c r="G13" s="33">
        <f t="shared" si="2"/>
        <v>51592494.299999997</v>
      </c>
    </row>
    <row r="14" spans="1:7" x14ac:dyDescent="0.2">
      <c r="A14" s="17"/>
      <c r="B14" s="33"/>
      <c r="C14" s="33"/>
      <c r="D14" s="33"/>
      <c r="E14" s="33"/>
      <c r="F14" s="33"/>
      <c r="G14" s="33"/>
    </row>
    <row r="15" spans="1:7" x14ac:dyDescent="0.2">
      <c r="A15" s="5" t="s">
        <v>19</v>
      </c>
      <c r="B15" s="39">
        <f t="shared" ref="B15:G15" si="3">SUM(B16:B22)</f>
        <v>171996208.88999999</v>
      </c>
      <c r="C15" s="39">
        <f t="shared" si="3"/>
        <v>-2216502.9499999993</v>
      </c>
      <c r="D15" s="39">
        <f t="shared" si="3"/>
        <v>169779705.94</v>
      </c>
      <c r="E15" s="39">
        <f t="shared" si="3"/>
        <v>31509105.900000002</v>
      </c>
      <c r="F15" s="39">
        <f t="shared" si="3"/>
        <v>31507588.010000002</v>
      </c>
      <c r="G15" s="39">
        <f t="shared" si="3"/>
        <v>138270600.04000002</v>
      </c>
    </row>
    <row r="16" spans="1:7" x14ac:dyDescent="0.2">
      <c r="A16" s="17" t="s">
        <v>42</v>
      </c>
      <c r="B16" s="33">
        <v>2560877.2200000002</v>
      </c>
      <c r="C16" s="33">
        <v>6027285.7300000004</v>
      </c>
      <c r="D16" s="33">
        <f>B16+C16</f>
        <v>8588162.9500000011</v>
      </c>
      <c r="E16" s="33">
        <v>470703.98</v>
      </c>
      <c r="F16" s="33">
        <v>470703.98</v>
      </c>
      <c r="G16" s="33">
        <f t="shared" ref="G16:G22" si="4">D16-E16</f>
        <v>8117458.9700000007</v>
      </c>
    </row>
    <row r="17" spans="1:7" x14ac:dyDescent="0.2">
      <c r="A17" s="17" t="s">
        <v>27</v>
      </c>
      <c r="B17" s="33">
        <v>127340678.98</v>
      </c>
      <c r="C17" s="33">
        <v>-8627813</v>
      </c>
      <c r="D17" s="33">
        <f t="shared" ref="D17:D22" si="5">B17+C17</f>
        <v>118712865.98</v>
      </c>
      <c r="E17" s="33">
        <v>23683940.300000001</v>
      </c>
      <c r="F17" s="33">
        <v>23682422.41</v>
      </c>
      <c r="G17" s="33">
        <f t="shared" si="4"/>
        <v>95028925.680000007</v>
      </c>
    </row>
    <row r="18" spans="1:7" x14ac:dyDescent="0.2">
      <c r="A18" s="17" t="s">
        <v>20</v>
      </c>
      <c r="B18" s="33">
        <v>1221440.6200000001</v>
      </c>
      <c r="C18" s="33">
        <v>150000</v>
      </c>
      <c r="D18" s="33">
        <f t="shared" si="5"/>
        <v>1371440.62</v>
      </c>
      <c r="E18" s="33">
        <v>287057.25</v>
      </c>
      <c r="F18" s="33">
        <v>287057.25</v>
      </c>
      <c r="G18" s="33">
        <f t="shared" si="4"/>
        <v>1084383.3700000001</v>
      </c>
    </row>
    <row r="19" spans="1:7" x14ac:dyDescent="0.2">
      <c r="A19" s="17" t="s">
        <v>43</v>
      </c>
      <c r="B19" s="33">
        <v>14832745.15</v>
      </c>
      <c r="C19" s="33">
        <v>368767.32</v>
      </c>
      <c r="D19" s="33">
        <f t="shared" si="5"/>
        <v>15201512.470000001</v>
      </c>
      <c r="E19" s="33">
        <v>2877777.1</v>
      </c>
      <c r="F19" s="33">
        <v>2877777.1</v>
      </c>
      <c r="G19" s="33">
        <f t="shared" si="4"/>
        <v>12323735.370000001</v>
      </c>
    </row>
    <row r="20" spans="1:7" x14ac:dyDescent="0.2">
      <c r="A20" s="17" t="s">
        <v>44</v>
      </c>
      <c r="B20" s="33">
        <v>7098039.25</v>
      </c>
      <c r="C20" s="33">
        <v>-1942000</v>
      </c>
      <c r="D20" s="33">
        <f t="shared" si="5"/>
        <v>5156039.25</v>
      </c>
      <c r="E20" s="33">
        <v>163532.85999999999</v>
      </c>
      <c r="F20" s="33">
        <v>163532.85999999999</v>
      </c>
      <c r="G20" s="33">
        <f t="shared" si="4"/>
        <v>4992506.3899999997</v>
      </c>
    </row>
    <row r="21" spans="1:7" x14ac:dyDescent="0.2">
      <c r="A21" s="17" t="s">
        <v>45</v>
      </c>
      <c r="B21" s="33">
        <v>13854351.17</v>
      </c>
      <c r="C21" s="33">
        <v>1082257</v>
      </c>
      <c r="D21" s="33">
        <f t="shared" si="5"/>
        <v>14936608.17</v>
      </c>
      <c r="E21" s="33">
        <v>3317842.97</v>
      </c>
      <c r="F21" s="33">
        <v>3317842.97</v>
      </c>
      <c r="G21" s="33">
        <f t="shared" si="4"/>
        <v>11618765.199999999</v>
      </c>
    </row>
    <row r="22" spans="1:7" x14ac:dyDescent="0.2">
      <c r="A22" s="17" t="s">
        <v>4</v>
      </c>
      <c r="B22" s="33">
        <v>5088076.5</v>
      </c>
      <c r="C22" s="33">
        <v>725000</v>
      </c>
      <c r="D22" s="33">
        <f t="shared" si="5"/>
        <v>5813076.5</v>
      </c>
      <c r="E22" s="33">
        <v>708251.44</v>
      </c>
      <c r="F22" s="33">
        <v>708251.44</v>
      </c>
      <c r="G22" s="33">
        <f t="shared" si="4"/>
        <v>5104825.0600000005</v>
      </c>
    </row>
    <row r="23" spans="1:7" x14ac:dyDescent="0.2">
      <c r="A23" s="17"/>
      <c r="B23" s="33"/>
      <c r="C23" s="33"/>
      <c r="D23" s="33"/>
      <c r="E23" s="33"/>
      <c r="F23" s="33"/>
      <c r="G23" s="33"/>
    </row>
    <row r="24" spans="1:7" x14ac:dyDescent="0.2">
      <c r="A24" s="5" t="s">
        <v>46</v>
      </c>
      <c r="B24" s="39">
        <f t="shared" ref="B24:G24" si="6">SUM(B25:B33)</f>
        <v>7437567.7000000002</v>
      </c>
      <c r="C24" s="39">
        <f t="shared" si="6"/>
        <v>-1533933</v>
      </c>
      <c r="D24" s="39">
        <f t="shared" si="6"/>
        <v>5903634.7000000002</v>
      </c>
      <c r="E24" s="39">
        <f t="shared" si="6"/>
        <v>695764.91</v>
      </c>
      <c r="F24" s="39">
        <f t="shared" si="6"/>
        <v>695764.91</v>
      </c>
      <c r="G24" s="39">
        <f t="shared" si="6"/>
        <v>5207869.79</v>
      </c>
    </row>
    <row r="25" spans="1:7" x14ac:dyDescent="0.2">
      <c r="A25" s="17" t="s">
        <v>28</v>
      </c>
      <c r="B25" s="33">
        <v>2019377.48</v>
      </c>
      <c r="C25" s="33">
        <v>50000</v>
      </c>
      <c r="D25" s="33">
        <f>B25+C25</f>
        <v>2069377.48</v>
      </c>
      <c r="E25" s="33">
        <v>478984.39</v>
      </c>
      <c r="F25" s="33">
        <v>478984.39</v>
      </c>
      <c r="G25" s="33">
        <f t="shared" ref="G25:G33" si="7">D25-E25</f>
        <v>1590393.0899999999</v>
      </c>
    </row>
    <row r="26" spans="1:7" x14ac:dyDescent="0.2">
      <c r="A26" s="17" t="s">
        <v>23</v>
      </c>
      <c r="B26" s="33">
        <v>3833933</v>
      </c>
      <c r="C26" s="33">
        <v>-1583933</v>
      </c>
      <c r="D26" s="33">
        <f t="shared" ref="D26:D33" si="8">B26+C26</f>
        <v>2250000</v>
      </c>
      <c r="E26" s="33">
        <v>0</v>
      </c>
      <c r="F26" s="33">
        <v>0</v>
      </c>
      <c r="G26" s="33">
        <f t="shared" si="7"/>
        <v>2250000</v>
      </c>
    </row>
    <row r="27" spans="1:7" x14ac:dyDescent="0.2">
      <c r="A27" s="17" t="s">
        <v>29</v>
      </c>
      <c r="B27" s="33">
        <v>0</v>
      </c>
      <c r="C27" s="33">
        <v>0</v>
      </c>
      <c r="D27" s="33">
        <f t="shared" si="8"/>
        <v>0</v>
      </c>
      <c r="E27" s="33">
        <v>0</v>
      </c>
      <c r="F27" s="33">
        <v>0</v>
      </c>
      <c r="G27" s="33">
        <f t="shared" si="7"/>
        <v>0</v>
      </c>
    </row>
    <row r="28" spans="1:7" x14ac:dyDescent="0.2">
      <c r="A28" s="17" t="s">
        <v>47</v>
      </c>
      <c r="B28" s="33">
        <v>0</v>
      </c>
      <c r="C28" s="33">
        <v>0</v>
      </c>
      <c r="D28" s="33">
        <f t="shared" si="8"/>
        <v>0</v>
      </c>
      <c r="E28" s="33">
        <v>0</v>
      </c>
      <c r="F28" s="33">
        <v>0</v>
      </c>
      <c r="G28" s="33">
        <f t="shared" si="7"/>
        <v>0</v>
      </c>
    </row>
    <row r="29" spans="1:7" x14ac:dyDescent="0.2">
      <c r="A29" s="17" t="s">
        <v>21</v>
      </c>
      <c r="B29" s="33">
        <v>0</v>
      </c>
      <c r="C29" s="33">
        <v>0</v>
      </c>
      <c r="D29" s="33">
        <f t="shared" si="8"/>
        <v>0</v>
      </c>
      <c r="E29" s="33">
        <v>0</v>
      </c>
      <c r="F29" s="33">
        <v>0</v>
      </c>
      <c r="G29" s="33">
        <f t="shared" si="7"/>
        <v>0</v>
      </c>
    </row>
    <row r="30" spans="1:7" x14ac:dyDescent="0.2">
      <c r="A30" s="17" t="s">
        <v>5</v>
      </c>
      <c r="B30" s="33">
        <v>0</v>
      </c>
      <c r="C30" s="33">
        <v>0</v>
      </c>
      <c r="D30" s="33">
        <f t="shared" si="8"/>
        <v>0</v>
      </c>
      <c r="E30" s="33">
        <v>0</v>
      </c>
      <c r="F30" s="33">
        <v>0</v>
      </c>
      <c r="G30" s="33">
        <f t="shared" si="7"/>
        <v>0</v>
      </c>
    </row>
    <row r="31" spans="1:7" x14ac:dyDescent="0.2">
      <c r="A31" s="17" t="s">
        <v>6</v>
      </c>
      <c r="B31" s="33">
        <v>1584257.22</v>
      </c>
      <c r="C31" s="33">
        <v>0</v>
      </c>
      <c r="D31" s="33">
        <f t="shared" si="8"/>
        <v>1584257.22</v>
      </c>
      <c r="E31" s="33">
        <v>216780.52</v>
      </c>
      <c r="F31" s="33">
        <v>216780.52</v>
      </c>
      <c r="G31" s="33">
        <f t="shared" si="7"/>
        <v>1367476.7</v>
      </c>
    </row>
    <row r="32" spans="1:7" x14ac:dyDescent="0.2">
      <c r="A32" s="17" t="s">
        <v>48</v>
      </c>
      <c r="B32" s="33">
        <v>0</v>
      </c>
      <c r="C32" s="33">
        <v>0</v>
      </c>
      <c r="D32" s="33">
        <f t="shared" si="8"/>
        <v>0</v>
      </c>
      <c r="E32" s="33">
        <v>0</v>
      </c>
      <c r="F32" s="33">
        <v>0</v>
      </c>
      <c r="G32" s="33">
        <f t="shared" si="7"/>
        <v>0</v>
      </c>
    </row>
    <row r="33" spans="1:7" x14ac:dyDescent="0.2">
      <c r="A33" s="17" t="s">
        <v>30</v>
      </c>
      <c r="B33" s="33">
        <v>0</v>
      </c>
      <c r="C33" s="33">
        <v>0</v>
      </c>
      <c r="D33" s="33">
        <f t="shared" si="8"/>
        <v>0</v>
      </c>
      <c r="E33" s="33">
        <v>0</v>
      </c>
      <c r="F33" s="33">
        <v>0</v>
      </c>
      <c r="G33" s="33">
        <f t="shared" si="7"/>
        <v>0</v>
      </c>
    </row>
    <row r="34" spans="1:7" x14ac:dyDescent="0.2">
      <c r="A34" s="17"/>
      <c r="B34" s="33"/>
      <c r="C34" s="33"/>
      <c r="D34" s="33"/>
      <c r="E34" s="33"/>
      <c r="F34" s="33"/>
      <c r="G34" s="33"/>
    </row>
    <row r="35" spans="1:7" x14ac:dyDescent="0.2">
      <c r="A35" s="5" t="s">
        <v>31</v>
      </c>
      <c r="B35" s="39">
        <f t="shared" ref="B35:G35" si="9">SUM(B36:B39)</f>
        <v>0</v>
      </c>
      <c r="C35" s="39">
        <f t="shared" si="9"/>
        <v>0</v>
      </c>
      <c r="D35" s="39">
        <f t="shared" si="9"/>
        <v>0</v>
      </c>
      <c r="E35" s="39">
        <f t="shared" si="9"/>
        <v>0</v>
      </c>
      <c r="F35" s="39">
        <f t="shared" si="9"/>
        <v>0</v>
      </c>
      <c r="G35" s="39">
        <f t="shared" si="9"/>
        <v>0</v>
      </c>
    </row>
    <row r="36" spans="1:7" x14ac:dyDescent="0.2">
      <c r="A36" s="17" t="s">
        <v>49</v>
      </c>
      <c r="B36" s="33">
        <v>0</v>
      </c>
      <c r="C36" s="33">
        <v>0</v>
      </c>
      <c r="D36" s="33">
        <f>B36+C36</f>
        <v>0</v>
      </c>
      <c r="E36" s="33">
        <v>0</v>
      </c>
      <c r="F36" s="33">
        <v>0</v>
      </c>
      <c r="G36" s="33">
        <f t="shared" ref="G36:G39" si="10">D36-E36</f>
        <v>0</v>
      </c>
    </row>
    <row r="37" spans="1:7" ht="11.25" customHeight="1" x14ac:dyDescent="0.2">
      <c r="A37" s="17" t="s">
        <v>24</v>
      </c>
      <c r="B37" s="33">
        <v>0</v>
      </c>
      <c r="C37" s="33">
        <v>0</v>
      </c>
      <c r="D37" s="33">
        <f t="shared" ref="D37:D39" si="11">B37+C37</f>
        <v>0</v>
      </c>
      <c r="E37" s="33">
        <v>0</v>
      </c>
      <c r="F37" s="33">
        <v>0</v>
      </c>
      <c r="G37" s="33">
        <f t="shared" si="10"/>
        <v>0</v>
      </c>
    </row>
    <row r="38" spans="1:7" x14ac:dyDescent="0.2">
      <c r="A38" s="17" t="s">
        <v>32</v>
      </c>
      <c r="B38" s="33">
        <v>0</v>
      </c>
      <c r="C38" s="33">
        <v>0</v>
      </c>
      <c r="D38" s="33">
        <f t="shared" si="11"/>
        <v>0</v>
      </c>
      <c r="E38" s="33">
        <v>0</v>
      </c>
      <c r="F38" s="33">
        <v>0</v>
      </c>
      <c r="G38" s="33">
        <f t="shared" si="10"/>
        <v>0</v>
      </c>
    </row>
    <row r="39" spans="1:7" x14ac:dyDescent="0.2">
      <c r="A39" s="17" t="s">
        <v>7</v>
      </c>
      <c r="B39" s="33">
        <v>0</v>
      </c>
      <c r="C39" s="33">
        <v>0</v>
      </c>
      <c r="D39" s="33">
        <f t="shared" si="11"/>
        <v>0</v>
      </c>
      <c r="E39" s="33">
        <v>0</v>
      </c>
      <c r="F39" s="33">
        <v>0</v>
      </c>
      <c r="G39" s="33">
        <f t="shared" si="10"/>
        <v>0</v>
      </c>
    </row>
    <row r="40" spans="1:7" x14ac:dyDescent="0.2">
      <c r="A40" s="17"/>
      <c r="B40" s="33"/>
      <c r="C40" s="33"/>
      <c r="D40" s="33"/>
      <c r="E40" s="33"/>
      <c r="F40" s="33"/>
      <c r="G40" s="33"/>
    </row>
    <row r="41" spans="1:7" x14ac:dyDescent="0.2">
      <c r="A41" s="8" t="s">
        <v>122</v>
      </c>
      <c r="B41" s="34">
        <f t="shared" ref="B41:G41" si="12">SUM(B35+B24+B15+B5)</f>
        <v>394466755.99000001</v>
      </c>
      <c r="C41" s="34">
        <f t="shared" si="12"/>
        <v>5764624.9600000009</v>
      </c>
      <c r="D41" s="34">
        <f t="shared" si="12"/>
        <v>400231380.94999993</v>
      </c>
      <c r="E41" s="34">
        <f t="shared" si="12"/>
        <v>73928761.810000002</v>
      </c>
      <c r="F41" s="34">
        <f t="shared" si="12"/>
        <v>73503022.870000005</v>
      </c>
      <c r="G41" s="34">
        <f t="shared" si="12"/>
        <v>326302619.13999999</v>
      </c>
    </row>
    <row r="43" spans="1:7" x14ac:dyDescent="0.2">
      <c r="A43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2018-07-14T22:21:14Z</cp:lastPrinted>
  <dcterms:created xsi:type="dcterms:W3CDTF">2014-02-10T03:37:14Z</dcterms:created>
  <dcterms:modified xsi:type="dcterms:W3CDTF">2025-04-30T19:10:27Z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