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0" yWindow="0" windowWidth="20490" windowHeight="7050" tabRatio="885" activeTab="3"/>
  </bookViews>
  <sheets>
    <sheet name="COG" sheetId="6" r:id="rId1"/>
    <sheet name="CTG" sheetId="8" r:id="rId2"/>
    <sheet name="CA" sheetId="4" r:id="rId3"/>
    <sheet name="CFG" sheetId="5" r:id="rId4"/>
  </sheets>
  <definedNames>
    <definedName name="_xlnm._FilterDatabase" localSheetId="3" hidden="1">CFG!$A$3:$G$40</definedName>
    <definedName name="_xlnm._FilterDatabase" localSheetId="0" hidden="1">COG!$A$3:$G$76</definedName>
  </definedNames>
  <calcPr calcId="162913"/>
</workbook>
</file>

<file path=xl/calcChain.xml><?xml version="1.0" encoding="utf-8"?>
<calcChain xmlns="http://schemas.openxmlformats.org/spreadsheetml/2006/main">
  <c r="D32" i="4" l="1"/>
  <c r="G32" i="4" s="1"/>
  <c r="D33" i="4"/>
  <c r="G33" i="4" s="1"/>
  <c r="D34" i="4"/>
  <c r="G34" i="4" s="1"/>
  <c r="D35" i="4"/>
  <c r="G35" i="4" s="1"/>
  <c r="D31" i="4"/>
  <c r="G31" i="4" s="1"/>
  <c r="D30" i="4"/>
  <c r="G30" i="4" s="1"/>
  <c r="D29" i="4"/>
  <c r="G29" i="4" s="1"/>
  <c r="D21" i="4"/>
  <c r="G21" i="4" s="1"/>
  <c r="D20" i="4"/>
  <c r="G20" i="4" s="1"/>
  <c r="D19" i="4"/>
  <c r="G19" i="4" s="1"/>
  <c r="D18" i="4"/>
  <c r="G18" i="4" s="1"/>
  <c r="D17" i="4"/>
  <c r="G17" i="4" s="1"/>
  <c r="D16" i="4"/>
  <c r="G16" i="4" s="1"/>
  <c r="D15" i="4"/>
  <c r="G15" i="4" s="1"/>
  <c r="D14" i="4"/>
  <c r="G14" i="4" s="1"/>
  <c r="D13" i="4"/>
  <c r="G13" i="4" s="1"/>
  <c r="D12" i="4"/>
  <c r="G12" i="4" s="1"/>
  <c r="D11" i="4"/>
  <c r="G11" i="4" s="1"/>
  <c r="D10" i="4"/>
  <c r="G10" i="4" s="1"/>
  <c r="D9" i="4"/>
  <c r="G9" i="4" s="1"/>
  <c r="D8" i="4"/>
  <c r="G8" i="4" s="1"/>
  <c r="D7" i="4"/>
  <c r="G7" i="4" s="1"/>
  <c r="D26" i="4"/>
  <c r="G26" i="4" s="1"/>
  <c r="D25" i="4"/>
  <c r="G25" i="4" s="1"/>
  <c r="D24" i="4"/>
  <c r="G24" i="4" s="1"/>
  <c r="D23" i="4"/>
  <c r="G23" i="4" s="1"/>
  <c r="D22" i="4"/>
  <c r="G22" i="4" s="1"/>
  <c r="D38" i="4"/>
  <c r="G38" i="4" s="1"/>
  <c r="D37" i="4"/>
  <c r="G37" i="4" s="1"/>
  <c r="D36" i="4"/>
  <c r="G36" i="4" s="1"/>
  <c r="D28" i="4"/>
  <c r="G28" i="4" s="1"/>
  <c r="D27" i="4"/>
  <c r="G27" i="4" s="1"/>
  <c r="F71" i="4" l="1"/>
  <c r="E71" i="4"/>
  <c r="C71" i="4"/>
  <c r="D70" i="4"/>
  <c r="G70" i="4" s="1"/>
  <c r="D69" i="4"/>
  <c r="G69" i="4" s="1"/>
  <c r="D68" i="4"/>
  <c r="G68" i="4" s="1"/>
  <c r="D67" i="4"/>
  <c r="G67" i="4" s="1"/>
  <c r="D66" i="4"/>
  <c r="G66" i="4" s="1"/>
  <c r="D65" i="4"/>
  <c r="G65" i="4" s="1"/>
  <c r="D64" i="4"/>
  <c r="G64" i="4" s="1"/>
  <c r="B71" i="4"/>
  <c r="F57" i="4"/>
  <c r="E57" i="4"/>
  <c r="D56" i="4"/>
  <c r="G56" i="4" s="1"/>
  <c r="D55" i="4"/>
  <c r="G55" i="4" s="1"/>
  <c r="D54" i="4"/>
  <c r="G54" i="4" s="1"/>
  <c r="D53" i="4"/>
  <c r="G53" i="4" s="1"/>
  <c r="C57" i="4"/>
  <c r="B57" i="4"/>
  <c r="D44" i="4"/>
  <c r="G44" i="4" s="1"/>
  <c r="D43" i="4"/>
  <c r="G43" i="4" s="1"/>
  <c r="D42" i="4"/>
  <c r="G42" i="4" s="1"/>
  <c r="D41" i="4"/>
  <c r="G41" i="4" s="1"/>
  <c r="D40" i="4"/>
  <c r="G40" i="4" s="1"/>
  <c r="D39" i="4"/>
  <c r="G39" i="4" s="1"/>
  <c r="D6" i="4"/>
  <c r="G6" i="4" s="1"/>
  <c r="F46" i="4"/>
  <c r="E46" i="4"/>
  <c r="C46" i="4"/>
  <c r="B46" i="4"/>
  <c r="G57" i="4" l="1"/>
  <c r="G71" i="4"/>
  <c r="D57" i="4"/>
  <c r="D71" i="4"/>
  <c r="G46" i="4"/>
  <c r="D46" i="4"/>
  <c r="D40" i="5" l="1"/>
  <c r="G40" i="5" s="1"/>
  <c r="D39" i="5"/>
  <c r="G39" i="5" s="1"/>
  <c r="D38" i="5"/>
  <c r="D37" i="5"/>
  <c r="G37" i="5" s="1"/>
  <c r="D34" i="5"/>
  <c r="G34" i="5" s="1"/>
  <c r="D33" i="5"/>
  <c r="G33" i="5" s="1"/>
  <c r="D32" i="5"/>
  <c r="G32" i="5" s="1"/>
  <c r="D31" i="5"/>
  <c r="G31" i="5" s="1"/>
  <c r="D30" i="5"/>
  <c r="G30" i="5" s="1"/>
  <c r="D29" i="5"/>
  <c r="G29" i="5" s="1"/>
  <c r="D28" i="5"/>
  <c r="G28" i="5" s="1"/>
  <c r="D27" i="5"/>
  <c r="G27" i="5" s="1"/>
  <c r="D26" i="5"/>
  <c r="G26" i="5" s="1"/>
  <c r="D23" i="5"/>
  <c r="G23" i="5" s="1"/>
  <c r="D22" i="5"/>
  <c r="G22" i="5" s="1"/>
  <c r="D21" i="5"/>
  <c r="G21" i="5" s="1"/>
  <c r="D20" i="5"/>
  <c r="G20" i="5" s="1"/>
  <c r="D19" i="5"/>
  <c r="G19" i="5" s="1"/>
  <c r="D18" i="5"/>
  <c r="G18" i="5" s="1"/>
  <c r="D17" i="5"/>
  <c r="G17" i="5" s="1"/>
  <c r="D14" i="5"/>
  <c r="G14" i="5" s="1"/>
  <c r="D13" i="5"/>
  <c r="D12" i="5"/>
  <c r="G12" i="5" s="1"/>
  <c r="D11" i="5"/>
  <c r="G11" i="5" s="1"/>
  <c r="D10" i="5"/>
  <c r="G10" i="5" s="1"/>
  <c r="D9" i="5"/>
  <c r="G9" i="5" s="1"/>
  <c r="D8" i="5"/>
  <c r="G8" i="5" s="1"/>
  <c r="D7" i="5"/>
  <c r="G7" i="5" s="1"/>
  <c r="F36" i="5"/>
  <c r="F25" i="5"/>
  <c r="F16" i="5"/>
  <c r="F6" i="5"/>
  <c r="E36" i="5"/>
  <c r="E25" i="5"/>
  <c r="E16" i="5"/>
  <c r="E6" i="5"/>
  <c r="C36" i="5"/>
  <c r="C25" i="5"/>
  <c r="C16" i="5"/>
  <c r="C6" i="5"/>
  <c r="B36" i="5"/>
  <c r="B25" i="5"/>
  <c r="B16" i="5"/>
  <c r="B6" i="5"/>
  <c r="F16" i="8"/>
  <c r="E16" i="8"/>
  <c r="D14" i="8"/>
  <c r="G14" i="8" s="1"/>
  <c r="D12" i="8"/>
  <c r="G12" i="8" s="1"/>
  <c r="D10" i="8"/>
  <c r="G10" i="8" s="1"/>
  <c r="D8" i="8"/>
  <c r="G8" i="8" s="1"/>
  <c r="D6" i="8"/>
  <c r="G6" i="8" s="1"/>
  <c r="C16" i="8"/>
  <c r="B16" i="8"/>
  <c r="D6" i="6"/>
  <c r="G6" i="6" s="1"/>
  <c r="D7" i="6"/>
  <c r="G7" i="6" s="1"/>
  <c r="D8" i="6"/>
  <c r="G8" i="6" s="1"/>
  <c r="D9" i="6"/>
  <c r="G9" i="6" s="1"/>
  <c r="D10" i="6"/>
  <c r="G10" i="6" s="1"/>
  <c r="D11" i="6"/>
  <c r="G11" i="6" s="1"/>
  <c r="D12" i="6"/>
  <c r="G12" i="6" s="1"/>
  <c r="G28" i="6"/>
  <c r="D76" i="6"/>
  <c r="G76" i="6" s="1"/>
  <c r="D75" i="6"/>
  <c r="G75" i="6" s="1"/>
  <c r="D74" i="6"/>
  <c r="G74" i="6" s="1"/>
  <c r="D73" i="6"/>
  <c r="G73" i="6" s="1"/>
  <c r="D72" i="6"/>
  <c r="G72" i="6" s="1"/>
  <c r="D71" i="6"/>
  <c r="G71" i="6" s="1"/>
  <c r="D70" i="6"/>
  <c r="G70" i="6" s="1"/>
  <c r="D68" i="6"/>
  <c r="G68" i="6" s="1"/>
  <c r="D67" i="6"/>
  <c r="G67" i="6" s="1"/>
  <c r="D66" i="6"/>
  <c r="G66" i="6" s="1"/>
  <c r="D64" i="6"/>
  <c r="G64" i="6" s="1"/>
  <c r="D63" i="6"/>
  <c r="G63" i="6" s="1"/>
  <c r="D62" i="6"/>
  <c r="G62" i="6" s="1"/>
  <c r="D61" i="6"/>
  <c r="G61" i="6" s="1"/>
  <c r="D60" i="6"/>
  <c r="G60" i="6" s="1"/>
  <c r="D59" i="6"/>
  <c r="G59" i="6" s="1"/>
  <c r="D58" i="6"/>
  <c r="G58" i="6" s="1"/>
  <c r="D56" i="6"/>
  <c r="G56" i="6" s="1"/>
  <c r="D55" i="6"/>
  <c r="G55" i="6" s="1"/>
  <c r="D54" i="6"/>
  <c r="G54" i="6" s="1"/>
  <c r="D52" i="6"/>
  <c r="G52" i="6" s="1"/>
  <c r="D51" i="6"/>
  <c r="G51" i="6" s="1"/>
  <c r="D50" i="6"/>
  <c r="G50" i="6" s="1"/>
  <c r="D49" i="6"/>
  <c r="G49" i="6" s="1"/>
  <c r="D48" i="6"/>
  <c r="G48" i="6" s="1"/>
  <c r="D47" i="6"/>
  <c r="G47" i="6" s="1"/>
  <c r="D46" i="6"/>
  <c r="G46" i="6" s="1"/>
  <c r="D45" i="6"/>
  <c r="G45" i="6" s="1"/>
  <c r="D44" i="6"/>
  <c r="G44" i="6" s="1"/>
  <c r="D42" i="6"/>
  <c r="G42" i="6" s="1"/>
  <c r="D41" i="6"/>
  <c r="G41" i="6" s="1"/>
  <c r="D40" i="6"/>
  <c r="G40" i="6" s="1"/>
  <c r="D39" i="6"/>
  <c r="G39" i="6" s="1"/>
  <c r="D38" i="6"/>
  <c r="G38" i="6" s="1"/>
  <c r="D37" i="6"/>
  <c r="G37" i="6" s="1"/>
  <c r="D36" i="6"/>
  <c r="G36" i="6" s="1"/>
  <c r="D35" i="6"/>
  <c r="G35" i="6" s="1"/>
  <c r="D34" i="6"/>
  <c r="G34" i="6" s="1"/>
  <c r="D32" i="6"/>
  <c r="G32" i="6" s="1"/>
  <c r="D31" i="6"/>
  <c r="G31" i="6" s="1"/>
  <c r="D30" i="6"/>
  <c r="G30" i="6" s="1"/>
  <c r="D29" i="6"/>
  <c r="G29" i="6" s="1"/>
  <c r="D28" i="6"/>
  <c r="D27" i="6"/>
  <c r="G27" i="6" s="1"/>
  <c r="D26" i="6"/>
  <c r="G26" i="6" s="1"/>
  <c r="D25" i="6"/>
  <c r="G25" i="6" s="1"/>
  <c r="D24" i="6"/>
  <c r="G24" i="6" s="1"/>
  <c r="D22" i="6"/>
  <c r="G22" i="6" s="1"/>
  <c r="D21" i="6"/>
  <c r="G21" i="6" s="1"/>
  <c r="D20" i="6"/>
  <c r="G20" i="6" s="1"/>
  <c r="D19" i="6"/>
  <c r="G19" i="6" s="1"/>
  <c r="D18" i="6"/>
  <c r="G18" i="6" s="1"/>
  <c r="D17" i="6"/>
  <c r="G17" i="6" s="1"/>
  <c r="D16" i="6"/>
  <c r="G16" i="6" s="1"/>
  <c r="D15" i="6"/>
  <c r="G15" i="6" s="1"/>
  <c r="D14" i="6"/>
  <c r="G14" i="6" s="1"/>
  <c r="F69" i="6"/>
  <c r="F65" i="6"/>
  <c r="F57" i="6"/>
  <c r="F53" i="6"/>
  <c r="F43" i="6"/>
  <c r="F33" i="6"/>
  <c r="F23" i="6"/>
  <c r="F13" i="6"/>
  <c r="F5" i="6"/>
  <c r="E69" i="6"/>
  <c r="E65" i="6"/>
  <c r="E57" i="6"/>
  <c r="E53" i="6"/>
  <c r="E43" i="6"/>
  <c r="E33" i="6"/>
  <c r="E23" i="6"/>
  <c r="E13" i="6"/>
  <c r="E5" i="6"/>
  <c r="C69" i="6"/>
  <c r="C65" i="6"/>
  <c r="C57" i="6"/>
  <c r="C53" i="6"/>
  <c r="C43" i="6"/>
  <c r="C33" i="6"/>
  <c r="C23" i="6"/>
  <c r="C13" i="6"/>
  <c r="C5" i="6"/>
  <c r="B69" i="6"/>
  <c r="B65" i="6"/>
  <c r="B57" i="6"/>
  <c r="B53" i="6"/>
  <c r="B43" i="6"/>
  <c r="B33" i="6"/>
  <c r="B23" i="6"/>
  <c r="B13" i="6"/>
  <c r="B5" i="6"/>
  <c r="D53" i="6" l="1"/>
  <c r="G53" i="6" s="1"/>
  <c r="D43" i="6"/>
  <c r="G43" i="6" s="1"/>
  <c r="D23" i="6"/>
  <c r="G23" i="6" s="1"/>
  <c r="D13" i="6"/>
  <c r="G13" i="6" s="1"/>
  <c r="D69" i="6"/>
  <c r="G69" i="6" s="1"/>
  <c r="D33" i="6"/>
  <c r="G33" i="6" s="1"/>
  <c r="D65" i="6"/>
  <c r="G65" i="6" s="1"/>
  <c r="D57" i="6"/>
  <c r="G57" i="6" s="1"/>
  <c r="F77" i="6"/>
  <c r="B77" i="6"/>
  <c r="C77" i="6"/>
  <c r="D5" i="6"/>
  <c r="E77" i="6"/>
  <c r="D16" i="8"/>
  <c r="B42" i="5"/>
  <c r="G25" i="5"/>
  <c r="G16" i="5"/>
  <c r="D36" i="5"/>
  <c r="G38" i="5"/>
  <c r="G36" i="5" s="1"/>
  <c r="D6" i="5"/>
  <c r="G13" i="5"/>
  <c r="G6" i="5" s="1"/>
  <c r="C42" i="5"/>
  <c r="E42" i="5"/>
  <c r="F42" i="5"/>
  <c r="D25" i="5"/>
  <c r="D16" i="5"/>
  <c r="G16" i="8"/>
  <c r="D42" i="5" l="1"/>
  <c r="D77" i="6"/>
  <c r="G5" i="6"/>
  <c r="G77" i="6" s="1"/>
  <c r="G42" i="5"/>
</calcChain>
</file>

<file path=xl/sharedStrings.xml><?xml version="1.0" encoding="utf-8"?>
<sst xmlns="http://schemas.openxmlformats.org/spreadsheetml/2006/main" count="234" uniqueCount="174">
  <si>
    <t>Gasto Corriente</t>
  </si>
  <si>
    <t>Gasto de Capital</t>
  </si>
  <si>
    <t>Amortización de la Deuda y Disminución de Pasivos</t>
  </si>
  <si>
    <t>Relaciones Exteriores</t>
  </si>
  <si>
    <t>Otros Asuntos Sociales</t>
  </si>
  <si>
    <t>Comunicaciones</t>
  </si>
  <si>
    <t>Turismo</t>
  </si>
  <si>
    <t>Adeudos de Ejercicios Fiscales Anteriores</t>
  </si>
  <si>
    <t>Poder Ejecutivo</t>
  </si>
  <si>
    <t>Poder Legislativo</t>
  </si>
  <si>
    <t>Poder Judicial</t>
  </si>
  <si>
    <t>Instituciones Públicas de la Seguridad Social</t>
  </si>
  <si>
    <t>Entidades Paraestatales y Fideicomisos No Empresariales y No Financieros</t>
  </si>
  <si>
    <t>Entidades Paraestatales Empresariales No Financieras con Participación Estatal Mayoritaria</t>
  </si>
  <si>
    <t>Fideicomisos Financieros Públicos con Participación Estatal Mayoritaria</t>
  </si>
  <si>
    <t>Gobierno</t>
  </si>
  <si>
    <t>Justicia</t>
  </si>
  <si>
    <t>Seguridad Nacional</t>
  </si>
  <si>
    <t>Otros Servicios Generales</t>
  </si>
  <si>
    <t>Desarrollo Social</t>
  </si>
  <si>
    <t>Salud</t>
  </si>
  <si>
    <t>Transporte</t>
  </si>
  <si>
    <t>Asuntos Financieros y Hacendarios</t>
  </si>
  <si>
    <t>Agropecuaria, Silvicultura, Pesca y Caza</t>
  </si>
  <si>
    <t>Transferencias, Participaciones y Aportaciones Entre Diferentes Niveles y Ordenes de Gobierno</t>
  </si>
  <si>
    <t>Fideicomisos Empresariales No Financieros con Participación Estatal Mayoritaria</t>
  </si>
  <si>
    <t>Entidades Paraestatales Empresariales Financieras Monetarias con Participación Estatal Mayoritaria</t>
  </si>
  <si>
    <t>Vivienda y Servicios a la Comunidad</t>
  </si>
  <si>
    <t>Asuntos Económicos, Comerciales y Laborales en General</t>
  </si>
  <si>
    <t>Combustibles y Energía</t>
  </si>
  <si>
    <t>Otras Industrias y Otros Asuntos Económicos</t>
  </si>
  <si>
    <t>Otras no Clasificadas en Funciones Anteriores</t>
  </si>
  <si>
    <t>Saneamiento del Sistema Financiero</t>
  </si>
  <si>
    <t>Seguridad Social</t>
  </si>
  <si>
    <t>Previsiones</t>
  </si>
  <si>
    <t>Donativos</t>
  </si>
  <si>
    <t>Participaciones</t>
  </si>
  <si>
    <t>Aportaciones</t>
  </si>
  <si>
    <t>Convenios</t>
  </si>
  <si>
    <t>Pensiones y Jubilaciones</t>
  </si>
  <si>
    <t>Legislación</t>
  </si>
  <si>
    <t>Asuntos de Orden Público y de Seguridad Interior</t>
  </si>
  <si>
    <t>Protección Ambiental</t>
  </si>
  <si>
    <t>Recreación, Cultura y Otras Manifestaciones Sociales</t>
  </si>
  <si>
    <t>Educación</t>
  </si>
  <si>
    <t>Protección Social</t>
  </si>
  <si>
    <t>Desarrollo Económico</t>
  </si>
  <si>
    <t>Minería, Manufacturas y Construcción</t>
  </si>
  <si>
    <t>Ciencia, Tecnología e Innovación</t>
  </si>
  <si>
    <t>Transacciones de la Deuda Pública / Costo Financiero de la Deuda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</si>
  <si>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</si>
  <si>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</si>
  <si>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</si>
  <si>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</si>
  <si>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</si>
  <si>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</si>
  <si>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</si>
  <si>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</si>
  <si>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Servicios Personales</t>
  </si>
  <si>
    <t>Servicios Generales</t>
  </si>
  <si>
    <t>Inversión Pública</t>
  </si>
  <si>
    <t>Deuda Pública</t>
  </si>
  <si>
    <t>Remuneraciones al Personal de Carácter Permanente</t>
  </si>
  <si>
    <t>Remuneraciones al Personal de Carácter Transitorio</t>
  </si>
  <si>
    <t>Remuneraciones Adicionales y Especiales</t>
  </si>
  <si>
    <t>Otras Prestaciones Sociales y Económicas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</si>
  <si>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</si>
  <si>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</si>
  <si>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</si>
  <si>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</si>
  <si>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</si>
  <si>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</si>
  <si>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</si>
  <si>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</si>
  <si>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</si>
  <si>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</si>
  <si>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</si>
  <si>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</si>
  <si>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</si>
  <si>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</si>
  <si>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</si>
  <si>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</si>
  <si>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</si>
  <si>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</si>
  <si>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Transferencias Internas y Asignaciones al Sector Público</t>
  </si>
  <si>
    <t>Transferencias al Resto del Sector Público</t>
  </si>
  <si>
    <t>Subsidios y Subvenciones</t>
  </si>
  <si>
    <t>Ayudas Sociales</t>
  </si>
  <si>
    <t>Transferencias a Fideicomisos, Mandatos y Otros Análogos</t>
  </si>
  <si>
    <t>Transferencias a la Seguridad Social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</si>
  <si>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</si>
  <si>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</si>
  <si>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</si>
  <si>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</si>
  <si>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</si>
  <si>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</si>
  <si>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</si>
  <si>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</si>
  <si>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</si>
  <si>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</si>
  <si>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de Dominio Público</t>
  </si>
  <si>
    <t>Obra Pública en Bienes Propios</t>
  </si>
  <si>
    <t>Proyectos Productivos y Acciones de Fomento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</si>
  <si>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</si>
  <si>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</si>
  <si>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</si>
  <si>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</si>
  <si>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</si>
  <si>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</si>
  <si>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</si>
  <si>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</si>
  <si>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</si>
  <si>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</si>
  <si>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</si>
  <si>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</si>
  <si>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</si>
  <si>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</si>
  <si>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Ampliaciones/ (Reducciones)</t>
  </si>
  <si>
    <t>3 = (1 + 2 )</t>
  </si>
  <si>
    <t>6 = ( 3 - 4 )</t>
  </si>
  <si>
    <t>“Bajo protesta de decir verdad declaramos que los Estados Financieros y sus notas, son razonablemente correctos y son responsabilidad del emisor”</t>
  </si>
  <si>
    <t>Órganismos Autónomos</t>
  </si>
  <si>
    <t>Materiales y Suministros</t>
  </si>
  <si>
    <t>Transferencias, Asignaciones, Subsidios y Otras Ayudas</t>
  </si>
  <si>
    <t>Bienes Muebles, Inmuebles e Intangibles</t>
  </si>
  <si>
    <t>Inversiones Financieras y Otras Provisiones</t>
  </si>
  <si>
    <t>Participaciones y Aportaciones</t>
  </si>
  <si>
    <t>Entidades Paraestatales Financieras No Monetarias con Participación Estatal Mayoritaria</t>
  </si>
  <si>
    <t>Coordinación de la Politica de Gobierno</t>
  </si>
  <si>
    <t>Municipio de Cortázar, Gto.
Estado Analítico del Ejercicio del Presupuesto de Egresos
Clasificación Funcional (Finalidad y Función)
Del 1 de Enero al 31 de Diciembre de 2023</t>
  </si>
  <si>
    <t>Municipio de Cortázar, Gto.
Estado Analítico del Ejercicio del Presupuesto de Egresos
Clasificación Administrativa
Del 1 de Enero al 31 de Diciembre de 2023</t>
  </si>
  <si>
    <t>31111M090010100 PRESIDENTE MUNICIPAL</t>
  </si>
  <si>
    <t>31111M090010200 SINDICO</t>
  </si>
  <si>
    <t>31111M090010300 REGIDORES</t>
  </si>
  <si>
    <t>31111M090020000 PRESIDENCIA MPAL</t>
  </si>
  <si>
    <t>31111M090030100 SECRETARIA DEL AYUNTAMIE</t>
  </si>
  <si>
    <t>31111M090030200 JEFATURA DE MEDIO AMBIEN</t>
  </si>
  <si>
    <t>31111M090030300 COORDINACION DE MEJORA R</t>
  </si>
  <si>
    <t>31111M090030400 COORDINACION DE ACCESO A</t>
  </si>
  <si>
    <t>31111M090030500 DELEGADOS MUNICIPALES</t>
  </si>
  <si>
    <t>31111M090040100 TESORERIA MUNICIPAL</t>
  </si>
  <si>
    <t>31111M090040200 JEFATURA DE COMPRAS</t>
  </si>
  <si>
    <t>31111M090040300 JEFATURA DE CATASTRO E I</t>
  </si>
  <si>
    <t>31111M090040400 JEFATURA DE FISCALIZACIO</t>
  </si>
  <si>
    <t>31111M090040500 COORDINACION DE MERCADOS</t>
  </si>
  <si>
    <t>31111M090050000 DIRECCION DE OBRAS PUBLI</t>
  </si>
  <si>
    <t>31111M090060000 DIRECCION DE DESARROLLO</t>
  </si>
  <si>
    <t>31111M090070100 DIRECCION DE DESARROLLO</t>
  </si>
  <si>
    <t>31111M090070200 JEFATURA DE GESTION DE V</t>
  </si>
  <si>
    <t>31111M090080000 DIRECCION DE JURIDICO Y</t>
  </si>
  <si>
    <t>31111M090090100 DIRECCION DE SERVICIOS P</t>
  </si>
  <si>
    <t>31111M090090200 JEFATURA DEL RASTRO MUNI</t>
  </si>
  <si>
    <t>31111M090100100 OFICIALIA MAYOR</t>
  </si>
  <si>
    <t>31111M090100200 COORDINACION DE MANTENIM</t>
  </si>
  <si>
    <t>31111M090100300 COORDINACION DE INFORMAT</t>
  </si>
  <si>
    <t>31111M090110100 DIRECCION DE ARTE, CULTU</t>
  </si>
  <si>
    <t>31111M090110200 JEFATURA DE GESTION EDUC</t>
  </si>
  <si>
    <t>31111M090110300 COORDINACION DE BIBLIOTE</t>
  </si>
  <si>
    <t>31111M090110400 COORDINACION DE ATENCION</t>
  </si>
  <si>
    <t>31111M090120100 DIRECCION DE DESARROLLO</t>
  </si>
  <si>
    <t>31111M090120200 COORDINACION DE TURISMO</t>
  </si>
  <si>
    <t>31111M090130000 DIRECCION DE CULTURA FIS</t>
  </si>
  <si>
    <t>31111M090140000 DIRECCION DE ATENCION IN</t>
  </si>
  <si>
    <t>31111M090150000 DIRECCION DE DESARROLLO</t>
  </si>
  <si>
    <t>31111M090160000 DIRECCION DE COMUNICACIO</t>
  </si>
  <si>
    <t>31111M090170000 DIRECCION DE SALUD</t>
  </si>
  <si>
    <t>31111M090180000 SISTEMA MUNICIPAL DE SEG</t>
  </si>
  <si>
    <t>31111M090190000 CONTRALORIA</t>
  </si>
  <si>
    <t>31111M090900000 ORGANISMOS PARAMUNICIPAL</t>
  </si>
  <si>
    <t>31111M090030600 PROCURADURIA DE LOS NIÑO</t>
  </si>
  <si>
    <t>Municipio de Cortázar, Gto.
Estado Analítico del Ejercicio del Presupuesto de Egresos
Clasificación Administrativa (Poderes)
Del 1 de Enero al 31 de Diciembre de 2023</t>
  </si>
  <si>
    <t>Municipio de Cortázar, Gto.
Estado Analítico del Ejercicio del Presupuesto de Egresos
Clasificación Administrativa (Sector Paraestatal)
Del 1 de Enero al 31 de Diciembre de 2023</t>
  </si>
  <si>
    <t>Municipio de Cortázar, Gto.
Estado Analítico del Ejercicio del Presupuesto de Egresos
Clasificación Económica (por Tipo de Gasto)
Del 1 de Enero al 31 de Diciembre de 2023</t>
  </si>
  <si>
    <t>Municipio de Cortázar, Gto.
Estado Analítico del Ejercicio del Presupuesto de Egresos
Clasificación por Objeto del Gasto (Capítulo y Concepto)
Del 1 de Enero al 31 de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</si>
</sst>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166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53">
    <xf numFmtId="0" fontId="0" fillId="0" borderId="0" xfId="0"/>
    <xf numFmtId="0" fontId="0" fillId="0" borderId="0" xfId="0" applyProtection="1">
      <protection locked="0"/>
    </xf>
    <xf numFmtId="0" fontId="0" fillId="0" borderId="0" xfId="0" applyFont="1" applyProtection="1">
      <protection locked="0"/>
    </xf>
    <xf numFmtId="4" fontId="6" fillId="2" borderId="6" xfId="9" applyNumberFormat="1" applyFont="1" applyFill="1" applyBorder="1" applyAlignment="1">
      <alignment horizontal="center" vertical="center" wrapText="1"/>
    </xf>
    <xf numFmtId="0" fontId="6" fillId="2" borderId="6" xfId="9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 applyProtection="1">
      <alignment horizontal="left"/>
    </xf>
    <xf numFmtId="4" fontId="2" fillId="0" borderId="12" xfId="0" applyNumberFormat="1" applyFont="1" applyFill="1" applyBorder="1" applyProtection="1">
      <protection locked="0"/>
    </xf>
    <xf numFmtId="0" fontId="2" fillId="0" borderId="0" xfId="0" applyFont="1" applyBorder="1" applyProtection="1"/>
    <xf numFmtId="4" fontId="2" fillId="0" borderId="10" xfId="9" applyNumberFormat="1" applyFont="1" applyFill="1" applyBorder="1" applyAlignment="1">
      <alignment horizontal="center" vertical="center" wrapText="1"/>
    </xf>
    <xf numFmtId="0" fontId="0" fillId="0" borderId="0" xfId="0" applyFont="1" applyFill="1" applyProtection="1">
      <protection locked="0"/>
    </xf>
    <xf numFmtId="0" fontId="6" fillId="0" borderId="1" xfId="0" applyFont="1" applyFill="1" applyBorder="1" applyAlignment="1">
      <alignment horizontal="left" vertical="center"/>
    </xf>
    <xf numFmtId="0" fontId="7" fillId="0" borderId="1" xfId="0" applyFont="1" applyBorder="1" applyAlignment="1">
      <alignment horizontal="center" vertical="center" wrapText="1"/>
    </xf>
    <xf numFmtId="0" fontId="6" fillId="0" borderId="4" xfId="0" applyFont="1" applyFill="1" applyBorder="1" applyAlignment="1" applyProtection="1">
      <alignment horizontal="center"/>
      <protection locked="0"/>
    </xf>
    <xf numFmtId="0" fontId="6" fillId="0" borderId="8" xfId="0" applyFont="1" applyFill="1" applyBorder="1" applyAlignment="1" applyProtection="1">
      <alignment horizontal="center"/>
      <protection locked="0"/>
    </xf>
    <xf numFmtId="4" fontId="6" fillId="0" borderId="10" xfId="0" applyNumberFormat="1" applyFont="1" applyFill="1" applyBorder="1" applyProtection="1">
      <protection locked="0"/>
    </xf>
    <xf numFmtId="4" fontId="6" fillId="0" borderId="12" xfId="0" applyNumberFormat="1" applyFont="1" applyFill="1" applyBorder="1" applyProtection="1">
      <protection locked="0"/>
    </xf>
    <xf numFmtId="4" fontId="2" fillId="0" borderId="11" xfId="0" applyNumberFormat="1" applyFont="1" applyFill="1" applyBorder="1" applyProtection="1">
      <protection locked="0"/>
    </xf>
    <xf numFmtId="4" fontId="6" fillId="0" borderId="11" xfId="0" applyNumberFormat="1" applyFont="1" applyFill="1" applyBorder="1" applyProtection="1">
      <protection locked="0"/>
    </xf>
    <xf numFmtId="4" fontId="2" fillId="0" borderId="12" xfId="0" applyNumberFormat="1" applyFont="1" applyBorder="1" applyProtection="1">
      <protection locked="0"/>
    </xf>
    <xf numFmtId="4" fontId="2" fillId="0" borderId="11" xfId="0" applyNumberFormat="1" applyFont="1" applyBorder="1" applyProtection="1">
      <protection locked="0"/>
    </xf>
    <xf numFmtId="4" fontId="6" fillId="0" borderId="6" xfId="0" applyNumberFormat="1" applyFont="1" applyFill="1" applyBorder="1" applyProtection="1">
      <protection locked="0"/>
    </xf>
    <xf numFmtId="0" fontId="6" fillId="0" borderId="1" xfId="0" applyFont="1" applyFill="1" applyBorder="1" applyAlignment="1" applyProtection="1">
      <alignment horizontal="left"/>
    </xf>
    <xf numFmtId="0" fontId="8" fillId="0" borderId="1" xfId="0" applyFont="1" applyFill="1" applyBorder="1" applyAlignment="1" applyProtection="1">
      <alignment horizontal="left"/>
    </xf>
    <xf numFmtId="0" fontId="2" fillId="0" borderId="0" xfId="0" applyFont="1" applyFill="1" applyBorder="1" applyAlignment="1" applyProtection="1">
      <alignment horizontal="left" indent="1"/>
    </xf>
    <xf numFmtId="0" fontId="2" fillId="0" borderId="4" xfId="0" applyFont="1" applyFill="1" applyBorder="1" applyAlignment="1" applyProtection="1">
      <alignment horizontal="left" indent="1"/>
    </xf>
    <xf numFmtId="0" fontId="2" fillId="0" borderId="2" xfId="9" applyFont="1" applyFill="1" applyBorder="1" applyAlignment="1">
      <alignment horizontal="left" vertical="center" indent="1"/>
    </xf>
    <xf numFmtId="0" fontId="2" fillId="0" borderId="3" xfId="0" applyFont="1" applyFill="1" applyBorder="1" applyAlignment="1" applyProtection="1">
      <alignment horizontal="left" indent="1"/>
      <protection locked="0"/>
    </xf>
    <xf numFmtId="0" fontId="0" fillId="0" borderId="0" xfId="0" applyBorder="1" applyAlignment="1" applyProtection="1">
      <alignment horizontal="left" indent="1"/>
      <protection locked="0"/>
    </xf>
    <xf numFmtId="0" fontId="0" fillId="0" borderId="0" xfId="0" applyBorder="1" applyAlignment="1" applyProtection="1">
      <alignment horizontal="left" wrapText="1" indent="1"/>
      <protection locked="0"/>
    </xf>
    <xf numFmtId="0" fontId="2" fillId="0" borderId="0" xfId="0" applyFont="1" applyFill="1" applyBorder="1" applyAlignment="1">
      <alignment horizontal="left" wrapText="1" indent="1"/>
    </xf>
    <xf numFmtId="0" fontId="0" fillId="0" borderId="0" xfId="0" applyBorder="1" applyProtection="1">
      <protection locked="0"/>
    </xf>
    <xf numFmtId="0" fontId="6" fillId="2" borderId="2" xfId="9" applyFont="1" applyFill="1" applyBorder="1" applyAlignment="1">
      <alignment horizontal="center" vertical="center"/>
    </xf>
    <xf numFmtId="0" fontId="6" fillId="2" borderId="5" xfId="9" applyFont="1" applyFill="1" applyBorder="1" applyAlignment="1">
      <alignment horizontal="center" vertical="center"/>
    </xf>
    <xf numFmtId="0" fontId="6" fillId="2" borderId="2" xfId="9" applyFont="1" applyFill="1" applyBorder="1" applyAlignment="1">
      <alignment horizontal="center" vertical="center"/>
    </xf>
    <xf numFmtId="0" fontId="6" fillId="2" borderId="3" xfId="9" applyFont="1" applyFill="1" applyBorder="1" applyAlignment="1">
      <alignment horizontal="center" vertical="center"/>
    </xf>
    <xf numFmtId="0" fontId="6" fillId="2" borderId="5" xfId="9" applyFont="1" applyFill="1" applyBorder="1" applyAlignment="1">
      <alignment horizontal="center" vertical="center"/>
    </xf>
    <xf numFmtId="4" fontId="2" fillId="0" borderId="0" xfId="0" applyNumberFormat="1" applyFont="1" applyBorder="1" applyProtection="1">
      <protection locked="0"/>
    </xf>
    <xf numFmtId="0" fontId="6" fillId="0" borderId="7" xfId="0" applyFont="1" applyFill="1" applyBorder="1" applyAlignment="1" applyProtection="1">
      <alignment horizontal="center"/>
      <protection locked="0"/>
    </xf>
    <xf numFmtId="4" fontId="2" fillId="0" borderId="10" xfId="0" applyNumberFormat="1" applyFont="1" applyBorder="1" applyProtection="1">
      <protection locked="0"/>
    </xf>
    <xf numFmtId="0" fontId="6" fillId="0" borderId="0" xfId="9" applyFont="1" applyFill="1" applyBorder="1" applyAlignment="1">
      <alignment horizontal="center" vertical="center"/>
    </xf>
    <xf numFmtId="0" fontId="6" fillId="0" borderId="12" xfId="9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/>
    </xf>
    <xf numFmtId="0" fontId="2" fillId="0" borderId="0" xfId="0" applyFont="1" applyAlignment="1">
      <alignment horizontal="left" wrapText="1" indent="1"/>
    </xf>
    <xf numFmtId="0" fontId="2" fillId="0" borderId="0" xfId="0" applyFont="1" applyAlignment="1">
      <alignment horizontal="left" wrapText="1"/>
    </xf>
    <xf numFmtId="0" fontId="6" fillId="0" borderId="8" xfId="0" applyFont="1" applyBorder="1" applyAlignment="1" applyProtection="1">
      <alignment horizontal="left"/>
      <protection locked="0"/>
    </xf>
    <xf numFmtId="0" fontId="6" fillId="2" borderId="8" xfId="9" applyFont="1" applyFill="1" applyBorder="1" applyAlignment="1" applyProtection="1">
      <alignment horizontal="center" vertical="center" wrapText="1"/>
      <protection locked="0"/>
    </xf>
    <xf numFmtId="0" fontId="6" fillId="2" borderId="9" xfId="9" applyFont="1" applyFill="1" applyBorder="1" applyAlignment="1" applyProtection="1">
      <alignment horizontal="center" vertical="center" wrapText="1"/>
      <protection locked="0"/>
    </xf>
    <xf numFmtId="0" fontId="6" fillId="2" borderId="7" xfId="9" applyFont="1" applyFill="1" applyBorder="1" applyAlignment="1" applyProtection="1">
      <alignment horizontal="center" vertical="center" wrapText="1"/>
      <protection locked="0"/>
    </xf>
    <xf numFmtId="4" fontId="6" fillId="2" borderId="10" xfId="9" applyNumberFormat="1" applyFont="1" applyFill="1" applyBorder="1" applyAlignment="1">
      <alignment horizontal="center" vertical="center" wrapText="1"/>
    </xf>
    <xf numFmtId="4" fontId="6" fillId="2" borderId="11" xfId="9" applyNumberFormat="1" applyFont="1" applyFill="1" applyBorder="1" applyAlignment="1">
      <alignment horizontal="center" vertical="center" wrapText="1"/>
    </xf>
    <xf numFmtId="0" fontId="6" fillId="2" borderId="2" xfId="9" applyFont="1" applyFill="1" applyBorder="1" applyAlignment="1">
      <alignment horizontal="center" vertical="center"/>
    </xf>
    <xf numFmtId="0" fontId="6" fillId="2" borderId="3" xfId="9" applyFont="1" applyFill="1" applyBorder="1" applyAlignment="1">
      <alignment horizontal="center" vertical="center"/>
    </xf>
    <xf numFmtId="0" fontId="6" fillId="2" borderId="5" xfId="9" applyFont="1" applyFill="1" applyBorder="1" applyAlignment="1">
      <alignment horizontal="center" vertical="center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9525</xdr:rowOff>
    </xdr:from>
    <xdr:to>
      <xdr:col>0</xdr:col>
      <xdr:colOff>506100</xdr:colOff>
      <xdr:row>0</xdr:row>
      <xdr:rowOff>549525</xdr:rowOff>
    </xdr:to>
    <xdr:pic>
      <xdr:nvPicPr>
        <xdr:cNvPr id="2" name="Imagen 1" descr="LOGO COMPLETO PNG (1)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9525"/>
          <a:ext cx="468000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466728</xdr:colOff>
      <xdr:row>0</xdr:row>
      <xdr:rowOff>66675</xdr:rowOff>
    </xdr:from>
    <xdr:to>
      <xdr:col>6</xdr:col>
      <xdr:colOff>967827</xdr:colOff>
      <xdr:row>0</xdr:row>
      <xdr:rowOff>606675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20B0D90-637C-4AF4-BBAD-B3B3C65A11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382128" y="66675"/>
          <a:ext cx="501099" cy="54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468000</xdr:colOff>
      <xdr:row>0</xdr:row>
      <xdr:rowOff>540000</xdr:rowOff>
    </xdr:to>
    <xdr:pic>
      <xdr:nvPicPr>
        <xdr:cNvPr id="2" name="Imagen 1" descr="LOGO COMPLETO PNG (1)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68000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485778</xdr:colOff>
      <xdr:row>0</xdr:row>
      <xdr:rowOff>57150</xdr:rowOff>
    </xdr:from>
    <xdr:to>
      <xdr:col>6</xdr:col>
      <xdr:colOff>986877</xdr:colOff>
      <xdr:row>0</xdr:row>
      <xdr:rowOff>597150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20B0D90-637C-4AF4-BBAD-B3B3C65A11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448678" y="57150"/>
          <a:ext cx="501099" cy="540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9525</xdr:rowOff>
    </xdr:from>
    <xdr:to>
      <xdr:col>0</xdr:col>
      <xdr:colOff>534675</xdr:colOff>
      <xdr:row>0</xdr:row>
      <xdr:rowOff>549525</xdr:rowOff>
    </xdr:to>
    <xdr:pic>
      <xdr:nvPicPr>
        <xdr:cNvPr id="2" name="Imagen 1" descr="LOGO COMPLETO PNG (1)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9525"/>
          <a:ext cx="468000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371478</xdr:colOff>
      <xdr:row>0</xdr:row>
      <xdr:rowOff>9525</xdr:rowOff>
    </xdr:from>
    <xdr:to>
      <xdr:col>6</xdr:col>
      <xdr:colOff>872577</xdr:colOff>
      <xdr:row>0</xdr:row>
      <xdr:rowOff>549525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20B0D90-637C-4AF4-BBAD-B3B3C65A11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210803" y="9525"/>
          <a:ext cx="501099" cy="540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468000</xdr:colOff>
      <xdr:row>0</xdr:row>
      <xdr:rowOff>540000</xdr:rowOff>
    </xdr:to>
    <xdr:pic>
      <xdr:nvPicPr>
        <xdr:cNvPr id="2" name="Imagen 1" descr="LOGO COMPLETO PNG (1)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68000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485778</xdr:colOff>
      <xdr:row>0</xdr:row>
      <xdr:rowOff>19050</xdr:rowOff>
    </xdr:from>
    <xdr:to>
      <xdr:col>6</xdr:col>
      <xdr:colOff>986877</xdr:colOff>
      <xdr:row>0</xdr:row>
      <xdr:rowOff>559050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20B0D90-637C-4AF4-BBAD-B3B3C65A11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239378" y="19050"/>
          <a:ext cx="501099" cy="54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0"/>
  <sheetViews>
    <sheetView showGridLines="0" workbookViewId="0">
      <selection sqref="A1:G1"/>
    </sheetView>
  </sheetViews>
  <sheetFormatPr baseColWidth="10" defaultColWidth="12" defaultRowHeight="11.25" x14ac:dyDescent="0.2"/>
  <cols>
    <col min="1" max="1" width="62.83203125" style="1" customWidth="1"/>
    <col min="2" max="2" width="18.33203125" style="1" customWidth="1"/>
    <col min="3" max="3" width="19.83203125" style="1" customWidth="1"/>
    <col min="4" max="7" width="18.33203125" style="1" customWidth="1"/>
    <col min="8" max="16384" width="12" style="1"/>
  </cols>
  <sheetData>
    <row r="1" spans="1:8" ht="50.1" customHeight="1" x14ac:dyDescent="0.2">
      <c r="A1" s="45" t="s">
        <v>173</v>
      </c>
      <c r="B1" s="45"/>
      <c r="C1" s="45"/>
      <c r="D1" s="45"/>
      <c r="E1" s="45"/>
      <c r="F1" s="45"/>
      <c r="G1" s="46"/>
    </row>
    <row r="2" spans="1:8" x14ac:dyDescent="0.2">
      <c r="A2" s="31"/>
      <c r="B2" s="47" t="s">
        <v>57</v>
      </c>
      <c r="C2" s="45"/>
      <c r="D2" s="45"/>
      <c r="E2" s="45"/>
      <c r="F2" s="46"/>
      <c r="G2" s="48" t="s">
        <v>56</v>
      </c>
    </row>
    <row r="3" spans="1:8" ht="24.95" customHeight="1" x14ac:dyDescent="0.2">
      <c r="A3" s="31" t="s">
        <v>51</v>
      </c>
      <c r="B3" s="3" t="s">
        <v>52</v>
      </c>
      <c r="C3" s="3" t="s">
        <v>117</v>
      </c>
      <c r="D3" s="3" t="s">
        <v>53</v>
      </c>
      <c r="E3" s="3" t="s">
        <v>54</v>
      </c>
      <c r="F3" s="3" t="s">
        <v>55</v>
      </c>
      <c r="G3" s="49"/>
    </row>
    <row r="4" spans="1:8" x14ac:dyDescent="0.2">
      <c r="A4" s="32"/>
      <c r="B4" s="4">
        <v>1</v>
      </c>
      <c r="C4" s="4">
        <v>2</v>
      </c>
      <c r="D4" s="4" t="s">
        <v>118</v>
      </c>
      <c r="E4" s="4">
        <v>4</v>
      </c>
      <c r="F4" s="4">
        <v>5</v>
      </c>
      <c r="G4" s="4" t="s">
        <v>119</v>
      </c>
    </row>
    <row r="5" spans="1:8" x14ac:dyDescent="0.2">
      <c r="A5" s="21" t="s">
        <v>58</v>
      </c>
      <c r="B5" s="14">
        <f>SUM(B6:B12)</f>
        <v>162043853.14000002</v>
      </c>
      <c r="C5" s="14">
        <f>SUM(C6:C12)</f>
        <v>-5874466.9300000006</v>
      </c>
      <c r="D5" s="14">
        <f>B5+C5</f>
        <v>156169386.21000001</v>
      </c>
      <c r="E5" s="14">
        <f>SUM(E6:E12)</f>
        <v>156169386.21000001</v>
      </c>
      <c r="F5" s="14">
        <f>SUM(F6:F12)</f>
        <v>156169386.21000001</v>
      </c>
      <c r="G5" s="14">
        <f>D5-E5</f>
        <v>0</v>
      </c>
    </row>
    <row r="6" spans="1:8" x14ac:dyDescent="0.2">
      <c r="A6" s="23" t="s">
        <v>62</v>
      </c>
      <c r="B6" s="6">
        <v>80773686.120000005</v>
      </c>
      <c r="C6" s="6">
        <v>-3297197.34</v>
      </c>
      <c r="D6" s="6">
        <f t="shared" ref="D6:D69" si="0">B6+C6</f>
        <v>77476488.780000001</v>
      </c>
      <c r="E6" s="6">
        <v>77476488.780000001</v>
      </c>
      <c r="F6" s="6">
        <v>77476488.780000001</v>
      </c>
      <c r="G6" s="6">
        <f t="shared" ref="G6:G69" si="1">D6-E6</f>
        <v>0</v>
      </c>
      <c r="H6" s="11">
        <v>1100</v>
      </c>
    </row>
    <row r="7" spans="1:8" x14ac:dyDescent="0.2">
      <c r="A7" s="23" t="s">
        <v>63</v>
      </c>
      <c r="B7" s="6">
        <v>3638246.62</v>
      </c>
      <c r="C7" s="6">
        <v>-141586.84</v>
      </c>
      <c r="D7" s="6">
        <f t="shared" si="0"/>
        <v>3496659.7800000003</v>
      </c>
      <c r="E7" s="6">
        <v>3496659.78</v>
      </c>
      <c r="F7" s="6">
        <v>3496659.78</v>
      </c>
      <c r="G7" s="6">
        <f t="shared" si="1"/>
        <v>0</v>
      </c>
      <c r="H7" s="11">
        <v>1200</v>
      </c>
    </row>
    <row r="8" spans="1:8" x14ac:dyDescent="0.2">
      <c r="A8" s="23" t="s">
        <v>64</v>
      </c>
      <c r="B8" s="6">
        <v>17043707.989999998</v>
      </c>
      <c r="C8" s="6">
        <v>-671579.53</v>
      </c>
      <c r="D8" s="6">
        <f t="shared" si="0"/>
        <v>16372128.459999999</v>
      </c>
      <c r="E8" s="6">
        <v>16372128.460000001</v>
      </c>
      <c r="F8" s="6">
        <v>16372128.460000001</v>
      </c>
      <c r="G8" s="6">
        <f t="shared" si="1"/>
        <v>0</v>
      </c>
      <c r="H8" s="11">
        <v>1300</v>
      </c>
    </row>
    <row r="9" spans="1:8" x14ac:dyDescent="0.2">
      <c r="A9" s="23" t="s">
        <v>33</v>
      </c>
      <c r="B9" s="6">
        <v>12209834.369999999</v>
      </c>
      <c r="C9" s="6">
        <v>513565.5</v>
      </c>
      <c r="D9" s="6">
        <f t="shared" si="0"/>
        <v>12723399.869999999</v>
      </c>
      <c r="E9" s="6">
        <v>12723399.869999999</v>
      </c>
      <c r="F9" s="6">
        <v>12723399.869999999</v>
      </c>
      <c r="G9" s="6">
        <f t="shared" si="1"/>
        <v>0</v>
      </c>
      <c r="H9" s="11">
        <v>1400</v>
      </c>
    </row>
    <row r="10" spans="1:8" x14ac:dyDescent="0.2">
      <c r="A10" s="23" t="s">
        <v>65</v>
      </c>
      <c r="B10" s="6">
        <v>48308378.039999999</v>
      </c>
      <c r="C10" s="6">
        <v>-2208913.36</v>
      </c>
      <c r="D10" s="6">
        <f t="shared" si="0"/>
        <v>46099464.68</v>
      </c>
      <c r="E10" s="6">
        <v>46099464.68</v>
      </c>
      <c r="F10" s="6">
        <v>46099464.68</v>
      </c>
      <c r="G10" s="6">
        <f t="shared" si="1"/>
        <v>0</v>
      </c>
      <c r="H10" s="11">
        <v>1500</v>
      </c>
    </row>
    <row r="11" spans="1:8" x14ac:dyDescent="0.2">
      <c r="A11" s="23" t="s">
        <v>34</v>
      </c>
      <c r="B11" s="6">
        <v>0</v>
      </c>
      <c r="C11" s="6">
        <v>0</v>
      </c>
      <c r="D11" s="6">
        <f t="shared" si="0"/>
        <v>0</v>
      </c>
      <c r="E11" s="6">
        <v>0</v>
      </c>
      <c r="F11" s="6">
        <v>0</v>
      </c>
      <c r="G11" s="6">
        <f t="shared" si="1"/>
        <v>0</v>
      </c>
      <c r="H11" s="11">
        <v>1600</v>
      </c>
    </row>
    <row r="12" spans="1:8" x14ac:dyDescent="0.2">
      <c r="A12" s="23" t="s">
        <v>66</v>
      </c>
      <c r="B12" s="6">
        <v>70000</v>
      </c>
      <c r="C12" s="6">
        <v>-68755.360000000001</v>
      </c>
      <c r="D12" s="6">
        <f t="shared" si="0"/>
        <v>1244.6399999999994</v>
      </c>
      <c r="E12" s="6">
        <v>1244.6400000000001</v>
      </c>
      <c r="F12" s="6">
        <v>1244.6400000000001</v>
      </c>
      <c r="G12" s="6">
        <f t="shared" si="1"/>
        <v>0</v>
      </c>
      <c r="H12" s="11">
        <v>1700</v>
      </c>
    </row>
    <row r="13" spans="1:8" x14ac:dyDescent="0.2">
      <c r="A13" s="21" t="s">
        <v>122</v>
      </c>
      <c r="B13" s="15">
        <f>SUM(B14:B22)</f>
        <v>28306057.469999999</v>
      </c>
      <c r="C13" s="15">
        <f>SUM(C14:C22)</f>
        <v>22731677.98</v>
      </c>
      <c r="D13" s="15">
        <f t="shared" si="0"/>
        <v>51037735.450000003</v>
      </c>
      <c r="E13" s="15">
        <f>SUM(E14:E22)</f>
        <v>51037735.449999996</v>
      </c>
      <c r="F13" s="15">
        <f>SUM(F14:F22)</f>
        <v>50807209.75</v>
      </c>
      <c r="G13" s="15">
        <f t="shared" si="1"/>
        <v>0</v>
      </c>
      <c r="H13" s="22">
        <v>0</v>
      </c>
    </row>
    <row r="14" spans="1:8" x14ac:dyDescent="0.2">
      <c r="A14" s="23" t="s">
        <v>67</v>
      </c>
      <c r="B14" s="6">
        <v>3222798.55</v>
      </c>
      <c r="C14" s="6">
        <v>484130.25</v>
      </c>
      <c r="D14" s="6">
        <f t="shared" si="0"/>
        <v>3706928.8</v>
      </c>
      <c r="E14" s="6">
        <v>3706928.8</v>
      </c>
      <c r="F14" s="6">
        <v>3706928.8</v>
      </c>
      <c r="G14" s="6">
        <f t="shared" si="1"/>
        <v>0</v>
      </c>
      <c r="H14" s="11">
        <v>2100</v>
      </c>
    </row>
    <row r="15" spans="1:8" x14ac:dyDescent="0.2">
      <c r="A15" s="23" t="s">
        <v>68</v>
      </c>
      <c r="B15" s="6">
        <v>721798.8</v>
      </c>
      <c r="C15" s="6">
        <v>361964.67</v>
      </c>
      <c r="D15" s="6">
        <f t="shared" si="0"/>
        <v>1083763.47</v>
      </c>
      <c r="E15" s="6">
        <v>1083763.47</v>
      </c>
      <c r="F15" s="6">
        <v>1083763.47</v>
      </c>
      <c r="G15" s="6">
        <f t="shared" si="1"/>
        <v>0</v>
      </c>
      <c r="H15" s="11">
        <v>2200</v>
      </c>
    </row>
    <row r="16" spans="1:8" x14ac:dyDescent="0.2">
      <c r="A16" s="23" t="s">
        <v>69</v>
      </c>
      <c r="B16" s="6">
        <v>10000</v>
      </c>
      <c r="C16" s="6">
        <v>-8699.5</v>
      </c>
      <c r="D16" s="6">
        <f t="shared" si="0"/>
        <v>1300.5</v>
      </c>
      <c r="E16" s="6">
        <v>1300.5</v>
      </c>
      <c r="F16" s="6">
        <v>1300.5</v>
      </c>
      <c r="G16" s="6">
        <f t="shared" si="1"/>
        <v>0</v>
      </c>
      <c r="H16" s="11">
        <v>2300</v>
      </c>
    </row>
    <row r="17" spans="1:8" x14ac:dyDescent="0.2">
      <c r="A17" s="23" t="s">
        <v>70</v>
      </c>
      <c r="B17" s="6">
        <v>2451406.1800000002</v>
      </c>
      <c r="C17" s="6">
        <v>6826944.5199999996</v>
      </c>
      <c r="D17" s="6">
        <f t="shared" si="0"/>
        <v>9278350.6999999993</v>
      </c>
      <c r="E17" s="6">
        <v>9278350.6999999993</v>
      </c>
      <c r="F17" s="6">
        <v>9278350.6999999993</v>
      </c>
      <c r="G17" s="6">
        <f t="shared" si="1"/>
        <v>0</v>
      </c>
      <c r="H17" s="11">
        <v>2400</v>
      </c>
    </row>
    <row r="18" spans="1:8" x14ac:dyDescent="0.2">
      <c r="A18" s="23" t="s">
        <v>71</v>
      </c>
      <c r="B18" s="6">
        <v>913900</v>
      </c>
      <c r="C18" s="6">
        <v>-289454.65000000002</v>
      </c>
      <c r="D18" s="6">
        <f t="shared" si="0"/>
        <v>624445.35</v>
      </c>
      <c r="E18" s="6">
        <v>624445.35</v>
      </c>
      <c r="F18" s="6">
        <v>624445.35</v>
      </c>
      <c r="G18" s="6">
        <f t="shared" si="1"/>
        <v>0</v>
      </c>
      <c r="H18" s="11">
        <v>2500</v>
      </c>
    </row>
    <row r="19" spans="1:8" x14ac:dyDescent="0.2">
      <c r="A19" s="23" t="s">
        <v>72</v>
      </c>
      <c r="B19" s="6">
        <v>16528112.050000001</v>
      </c>
      <c r="C19" s="6">
        <v>12530440.18</v>
      </c>
      <c r="D19" s="6">
        <f t="shared" si="0"/>
        <v>29058552.23</v>
      </c>
      <c r="E19" s="6">
        <v>29058552.23</v>
      </c>
      <c r="F19" s="6">
        <v>29058552.23</v>
      </c>
      <c r="G19" s="6">
        <f t="shared" si="1"/>
        <v>0</v>
      </c>
      <c r="H19" s="11">
        <v>2600</v>
      </c>
    </row>
    <row r="20" spans="1:8" x14ac:dyDescent="0.2">
      <c r="A20" s="23" t="s">
        <v>73</v>
      </c>
      <c r="B20" s="6">
        <v>1133600</v>
      </c>
      <c r="C20" s="6">
        <v>846189.67</v>
      </c>
      <c r="D20" s="6">
        <f t="shared" si="0"/>
        <v>1979789.67</v>
      </c>
      <c r="E20" s="6">
        <v>1979789.67</v>
      </c>
      <c r="F20" s="6">
        <v>1760549.67</v>
      </c>
      <c r="G20" s="6">
        <f t="shared" si="1"/>
        <v>0</v>
      </c>
      <c r="H20" s="11">
        <v>2700</v>
      </c>
    </row>
    <row r="21" spans="1:8" x14ac:dyDescent="0.2">
      <c r="A21" s="23" t="s">
        <v>74</v>
      </c>
      <c r="B21" s="6">
        <v>10000</v>
      </c>
      <c r="C21" s="6">
        <v>25600.400000000001</v>
      </c>
      <c r="D21" s="6">
        <f t="shared" si="0"/>
        <v>35600.400000000001</v>
      </c>
      <c r="E21" s="6">
        <v>35600.400000000001</v>
      </c>
      <c r="F21" s="6">
        <v>35600.400000000001</v>
      </c>
      <c r="G21" s="6">
        <f t="shared" si="1"/>
        <v>0</v>
      </c>
      <c r="H21" s="11">
        <v>2800</v>
      </c>
    </row>
    <row r="22" spans="1:8" x14ac:dyDescent="0.2">
      <c r="A22" s="23" t="s">
        <v>75</v>
      </c>
      <c r="B22" s="6">
        <v>3314441.89</v>
      </c>
      <c r="C22" s="6">
        <v>1954562.44</v>
      </c>
      <c r="D22" s="6">
        <f t="shared" si="0"/>
        <v>5269004.33</v>
      </c>
      <c r="E22" s="6">
        <v>5269004.33</v>
      </c>
      <c r="F22" s="6">
        <v>5257718.63</v>
      </c>
      <c r="G22" s="6">
        <f t="shared" si="1"/>
        <v>0</v>
      </c>
      <c r="H22" s="11">
        <v>2900</v>
      </c>
    </row>
    <row r="23" spans="1:8" x14ac:dyDescent="0.2">
      <c r="A23" s="21" t="s">
        <v>59</v>
      </c>
      <c r="B23" s="15">
        <f>SUM(B24:B32)</f>
        <v>53379255.400000006</v>
      </c>
      <c r="C23" s="15">
        <f>SUM(C24:C32)</f>
        <v>31910537.479999997</v>
      </c>
      <c r="D23" s="15">
        <f t="shared" si="0"/>
        <v>85289792.879999995</v>
      </c>
      <c r="E23" s="15">
        <f>SUM(E24:E32)</f>
        <v>78725212.150000006</v>
      </c>
      <c r="F23" s="15">
        <f>SUM(F24:F32)</f>
        <v>76222272.739999995</v>
      </c>
      <c r="G23" s="15">
        <f t="shared" si="1"/>
        <v>6564580.7299999893</v>
      </c>
      <c r="H23" s="22">
        <v>0</v>
      </c>
    </row>
    <row r="24" spans="1:8" x14ac:dyDescent="0.2">
      <c r="A24" s="23" t="s">
        <v>76</v>
      </c>
      <c r="B24" s="6">
        <v>18080520.120000001</v>
      </c>
      <c r="C24" s="6">
        <v>100974.47</v>
      </c>
      <c r="D24" s="6">
        <f t="shared" si="0"/>
        <v>18181494.59</v>
      </c>
      <c r="E24" s="6">
        <v>18181494.59</v>
      </c>
      <c r="F24" s="6">
        <v>18013100.559999999</v>
      </c>
      <c r="G24" s="6">
        <f t="shared" si="1"/>
        <v>0</v>
      </c>
      <c r="H24" s="11">
        <v>3100</v>
      </c>
    </row>
    <row r="25" spans="1:8" x14ac:dyDescent="0.2">
      <c r="A25" s="23" t="s">
        <v>77</v>
      </c>
      <c r="B25" s="6">
        <v>2075448.6</v>
      </c>
      <c r="C25" s="6">
        <v>357670.32</v>
      </c>
      <c r="D25" s="6">
        <f t="shared" si="0"/>
        <v>2433118.92</v>
      </c>
      <c r="E25" s="6">
        <v>2433118.92</v>
      </c>
      <c r="F25" s="6">
        <v>2433118.92</v>
      </c>
      <c r="G25" s="6">
        <f t="shared" si="1"/>
        <v>0</v>
      </c>
      <c r="H25" s="11">
        <v>3200</v>
      </c>
    </row>
    <row r="26" spans="1:8" x14ac:dyDescent="0.2">
      <c r="A26" s="23" t="s">
        <v>78</v>
      </c>
      <c r="B26" s="6">
        <v>6807110.3899999997</v>
      </c>
      <c r="C26" s="6">
        <v>1217571.3</v>
      </c>
      <c r="D26" s="6">
        <f t="shared" si="0"/>
        <v>8024681.6899999995</v>
      </c>
      <c r="E26" s="6">
        <v>7901559.29</v>
      </c>
      <c r="F26" s="6">
        <v>7496455.5599999996</v>
      </c>
      <c r="G26" s="6">
        <f t="shared" si="1"/>
        <v>123122.39999999944</v>
      </c>
      <c r="H26" s="11">
        <v>3300</v>
      </c>
    </row>
    <row r="27" spans="1:8" x14ac:dyDescent="0.2">
      <c r="A27" s="23" t="s">
        <v>79</v>
      </c>
      <c r="B27" s="6">
        <v>1510000</v>
      </c>
      <c r="C27" s="6">
        <v>313535.86</v>
      </c>
      <c r="D27" s="6">
        <f t="shared" si="0"/>
        <v>1823535.8599999999</v>
      </c>
      <c r="E27" s="6">
        <v>1823535.86</v>
      </c>
      <c r="F27" s="6">
        <v>1823535.86</v>
      </c>
      <c r="G27" s="6">
        <f t="shared" si="1"/>
        <v>0</v>
      </c>
      <c r="H27" s="11">
        <v>3400</v>
      </c>
    </row>
    <row r="28" spans="1:8" x14ac:dyDescent="0.2">
      <c r="A28" s="23" t="s">
        <v>80</v>
      </c>
      <c r="B28" s="6">
        <v>5888033.5499999998</v>
      </c>
      <c r="C28" s="6">
        <v>2198419.2999999998</v>
      </c>
      <c r="D28" s="6">
        <f t="shared" si="0"/>
        <v>8086452.8499999996</v>
      </c>
      <c r="E28" s="6">
        <v>8086452.8499999996</v>
      </c>
      <c r="F28" s="6">
        <v>8086452.8499999996</v>
      </c>
      <c r="G28" s="6">
        <f t="shared" si="1"/>
        <v>0</v>
      </c>
      <c r="H28" s="11">
        <v>3500</v>
      </c>
    </row>
    <row r="29" spans="1:8" x14ac:dyDescent="0.2">
      <c r="A29" s="23" t="s">
        <v>81</v>
      </c>
      <c r="B29" s="6">
        <v>1800000</v>
      </c>
      <c r="C29" s="6">
        <v>11015.07</v>
      </c>
      <c r="D29" s="6">
        <f t="shared" si="0"/>
        <v>1811015.07</v>
      </c>
      <c r="E29" s="6">
        <v>1811015.07</v>
      </c>
      <c r="F29" s="6">
        <v>1811015.07</v>
      </c>
      <c r="G29" s="6">
        <f t="shared" si="1"/>
        <v>0</v>
      </c>
      <c r="H29" s="11">
        <v>3600</v>
      </c>
    </row>
    <row r="30" spans="1:8" x14ac:dyDescent="0.2">
      <c r="A30" s="23" t="s">
        <v>82</v>
      </c>
      <c r="B30" s="6">
        <v>140100</v>
      </c>
      <c r="C30" s="6">
        <v>-84946.53</v>
      </c>
      <c r="D30" s="6">
        <f t="shared" si="0"/>
        <v>55153.47</v>
      </c>
      <c r="E30" s="6">
        <v>55153.47</v>
      </c>
      <c r="F30" s="6">
        <v>55153.47</v>
      </c>
      <c r="G30" s="6">
        <f t="shared" si="1"/>
        <v>0</v>
      </c>
      <c r="H30" s="11">
        <v>3700</v>
      </c>
    </row>
    <row r="31" spans="1:8" x14ac:dyDescent="0.2">
      <c r="A31" s="23" t="s">
        <v>83</v>
      </c>
      <c r="B31" s="6">
        <v>12017542.74</v>
      </c>
      <c r="C31" s="6">
        <v>18559897.309999999</v>
      </c>
      <c r="D31" s="6">
        <f t="shared" si="0"/>
        <v>30577440.049999997</v>
      </c>
      <c r="E31" s="6">
        <v>30567427.289999999</v>
      </c>
      <c r="F31" s="6">
        <v>28639293.960000001</v>
      </c>
      <c r="G31" s="6">
        <f t="shared" si="1"/>
        <v>10012.759999997914</v>
      </c>
      <c r="H31" s="11">
        <v>3800</v>
      </c>
    </row>
    <row r="32" spans="1:8" x14ac:dyDescent="0.2">
      <c r="A32" s="23" t="s">
        <v>18</v>
      </c>
      <c r="B32" s="6">
        <v>5060500</v>
      </c>
      <c r="C32" s="6">
        <v>9236400.3800000008</v>
      </c>
      <c r="D32" s="6">
        <f t="shared" si="0"/>
        <v>14296900.380000001</v>
      </c>
      <c r="E32" s="6">
        <v>7865454.8099999996</v>
      </c>
      <c r="F32" s="6">
        <v>7864146.4900000002</v>
      </c>
      <c r="G32" s="6">
        <f t="shared" si="1"/>
        <v>6431445.5700000012</v>
      </c>
      <c r="H32" s="11">
        <v>3900</v>
      </c>
    </row>
    <row r="33" spans="1:8" x14ac:dyDescent="0.2">
      <c r="A33" s="21" t="s">
        <v>123</v>
      </c>
      <c r="B33" s="15">
        <f>SUM(B34:B42)</f>
        <v>24686192.319999997</v>
      </c>
      <c r="C33" s="15">
        <f>SUM(C34:C42)</f>
        <v>11040914.909999998</v>
      </c>
      <c r="D33" s="15">
        <f t="shared" si="0"/>
        <v>35727107.229999997</v>
      </c>
      <c r="E33" s="15">
        <f>SUM(E34:E42)</f>
        <v>35727107.229999997</v>
      </c>
      <c r="F33" s="15">
        <f>SUM(F34:F42)</f>
        <v>35727107.229999997</v>
      </c>
      <c r="G33" s="15">
        <f t="shared" si="1"/>
        <v>0</v>
      </c>
      <c r="H33" s="22">
        <v>0</v>
      </c>
    </row>
    <row r="34" spans="1:8" x14ac:dyDescent="0.2">
      <c r="A34" s="23" t="s">
        <v>84</v>
      </c>
      <c r="B34" s="6">
        <v>10914902.279999999</v>
      </c>
      <c r="C34" s="6">
        <v>-15363.87</v>
      </c>
      <c r="D34" s="6">
        <f t="shared" si="0"/>
        <v>10899538.41</v>
      </c>
      <c r="E34" s="6">
        <v>10899538.41</v>
      </c>
      <c r="F34" s="6">
        <v>10899538.41</v>
      </c>
      <c r="G34" s="6">
        <f t="shared" si="1"/>
        <v>0</v>
      </c>
      <c r="H34" s="11">
        <v>4100</v>
      </c>
    </row>
    <row r="35" spans="1:8" x14ac:dyDescent="0.2">
      <c r="A35" s="23" t="s">
        <v>85</v>
      </c>
      <c r="B35" s="6">
        <v>56160</v>
      </c>
      <c r="C35" s="6">
        <v>0</v>
      </c>
      <c r="D35" s="6">
        <f t="shared" si="0"/>
        <v>56160</v>
      </c>
      <c r="E35" s="6">
        <v>56160</v>
      </c>
      <c r="F35" s="6">
        <v>56160</v>
      </c>
      <c r="G35" s="6">
        <f t="shared" si="1"/>
        <v>0</v>
      </c>
      <c r="H35" s="11">
        <v>4200</v>
      </c>
    </row>
    <row r="36" spans="1:8" x14ac:dyDescent="0.2">
      <c r="A36" s="23" t="s">
        <v>86</v>
      </c>
      <c r="B36" s="6">
        <v>130000</v>
      </c>
      <c r="C36" s="6">
        <v>4872480</v>
      </c>
      <c r="D36" s="6">
        <f t="shared" si="0"/>
        <v>5002480</v>
      </c>
      <c r="E36" s="6">
        <v>5002480</v>
      </c>
      <c r="F36" s="6">
        <v>5002480</v>
      </c>
      <c r="G36" s="6">
        <f t="shared" si="1"/>
        <v>0</v>
      </c>
      <c r="H36" s="11">
        <v>4300</v>
      </c>
    </row>
    <row r="37" spans="1:8" x14ac:dyDescent="0.2">
      <c r="A37" s="23" t="s">
        <v>87</v>
      </c>
      <c r="B37" s="6">
        <v>11261282.449999999</v>
      </c>
      <c r="C37" s="6">
        <v>6198672.75</v>
      </c>
      <c r="D37" s="6">
        <f t="shared" si="0"/>
        <v>17459955.199999999</v>
      </c>
      <c r="E37" s="6">
        <v>17459955.199999999</v>
      </c>
      <c r="F37" s="6">
        <v>17459955.199999999</v>
      </c>
      <c r="G37" s="6">
        <f t="shared" si="1"/>
        <v>0</v>
      </c>
      <c r="H37" s="11">
        <v>4400</v>
      </c>
    </row>
    <row r="38" spans="1:8" x14ac:dyDescent="0.2">
      <c r="A38" s="23" t="s">
        <v>39</v>
      </c>
      <c r="B38" s="6">
        <v>2129447.59</v>
      </c>
      <c r="C38" s="6">
        <v>179526.03</v>
      </c>
      <c r="D38" s="6">
        <f t="shared" si="0"/>
        <v>2308973.6199999996</v>
      </c>
      <c r="E38" s="6">
        <v>2308973.62</v>
      </c>
      <c r="F38" s="6">
        <v>2308973.62</v>
      </c>
      <c r="G38" s="6">
        <f t="shared" si="1"/>
        <v>0</v>
      </c>
      <c r="H38" s="11">
        <v>4500</v>
      </c>
    </row>
    <row r="39" spans="1:8" x14ac:dyDescent="0.2">
      <c r="A39" s="23" t="s">
        <v>88</v>
      </c>
      <c r="B39" s="6">
        <v>0</v>
      </c>
      <c r="C39" s="6">
        <v>0</v>
      </c>
      <c r="D39" s="6">
        <f t="shared" si="0"/>
        <v>0</v>
      </c>
      <c r="E39" s="6">
        <v>0</v>
      </c>
      <c r="F39" s="6">
        <v>0</v>
      </c>
      <c r="G39" s="6">
        <f t="shared" si="1"/>
        <v>0</v>
      </c>
      <c r="H39" s="11">
        <v>4600</v>
      </c>
    </row>
    <row r="40" spans="1:8" x14ac:dyDescent="0.2">
      <c r="A40" s="23" t="s">
        <v>89</v>
      </c>
      <c r="B40" s="6">
        <v>0</v>
      </c>
      <c r="C40" s="6">
        <v>0</v>
      </c>
      <c r="D40" s="6">
        <f t="shared" si="0"/>
        <v>0</v>
      </c>
      <c r="E40" s="6">
        <v>0</v>
      </c>
      <c r="F40" s="6">
        <v>0</v>
      </c>
      <c r="G40" s="6">
        <f t="shared" si="1"/>
        <v>0</v>
      </c>
      <c r="H40" s="11">
        <v>4700</v>
      </c>
    </row>
    <row r="41" spans="1:8" x14ac:dyDescent="0.2">
      <c r="A41" s="23" t="s">
        <v>35</v>
      </c>
      <c r="B41" s="6">
        <v>194400</v>
      </c>
      <c r="C41" s="6">
        <v>-194400</v>
      </c>
      <c r="D41" s="6">
        <f t="shared" si="0"/>
        <v>0</v>
      </c>
      <c r="E41" s="6">
        <v>0</v>
      </c>
      <c r="F41" s="6">
        <v>0</v>
      </c>
      <c r="G41" s="6">
        <f t="shared" si="1"/>
        <v>0</v>
      </c>
      <c r="H41" s="11">
        <v>4800</v>
      </c>
    </row>
    <row r="42" spans="1:8" x14ac:dyDescent="0.2">
      <c r="A42" s="23" t="s">
        <v>90</v>
      </c>
      <c r="B42" s="6">
        <v>0</v>
      </c>
      <c r="C42" s="6">
        <v>0</v>
      </c>
      <c r="D42" s="6">
        <f t="shared" si="0"/>
        <v>0</v>
      </c>
      <c r="E42" s="6">
        <v>0</v>
      </c>
      <c r="F42" s="6">
        <v>0</v>
      </c>
      <c r="G42" s="6">
        <f t="shared" si="1"/>
        <v>0</v>
      </c>
      <c r="H42" s="11">
        <v>4900</v>
      </c>
    </row>
    <row r="43" spans="1:8" x14ac:dyDescent="0.2">
      <c r="A43" s="21" t="s">
        <v>124</v>
      </c>
      <c r="B43" s="15">
        <f>SUM(B44:B52)</f>
        <v>3473968</v>
      </c>
      <c r="C43" s="15">
        <f>SUM(C44:C52)</f>
        <v>49035773.430000007</v>
      </c>
      <c r="D43" s="15">
        <f t="shared" si="0"/>
        <v>52509741.430000007</v>
      </c>
      <c r="E43" s="15">
        <f>SUM(E44:E52)</f>
        <v>46006299.509999998</v>
      </c>
      <c r="F43" s="15">
        <f>SUM(F44:F52)</f>
        <v>46006299.509999998</v>
      </c>
      <c r="G43" s="15">
        <f t="shared" si="1"/>
        <v>6503441.9200000092</v>
      </c>
      <c r="H43" s="22">
        <v>0</v>
      </c>
    </row>
    <row r="44" spans="1:8" x14ac:dyDescent="0.2">
      <c r="A44" s="5" t="s">
        <v>91</v>
      </c>
      <c r="B44" s="6">
        <v>422728</v>
      </c>
      <c r="C44" s="6">
        <v>521273.08</v>
      </c>
      <c r="D44" s="6">
        <f t="shared" si="0"/>
        <v>944001.08000000007</v>
      </c>
      <c r="E44" s="6">
        <v>944001.08</v>
      </c>
      <c r="F44" s="6">
        <v>944001.08</v>
      </c>
      <c r="G44" s="6">
        <f t="shared" si="1"/>
        <v>0</v>
      </c>
      <c r="H44" s="11">
        <v>5100</v>
      </c>
    </row>
    <row r="45" spans="1:8" x14ac:dyDescent="0.2">
      <c r="A45" s="23" t="s">
        <v>92</v>
      </c>
      <c r="B45" s="6">
        <v>16240</v>
      </c>
      <c r="C45" s="6">
        <v>-16240</v>
      </c>
      <c r="D45" s="6">
        <f t="shared" si="0"/>
        <v>0</v>
      </c>
      <c r="E45" s="6">
        <v>0</v>
      </c>
      <c r="F45" s="6">
        <v>0</v>
      </c>
      <c r="G45" s="6">
        <f t="shared" si="1"/>
        <v>0</v>
      </c>
      <c r="H45" s="11">
        <v>5200</v>
      </c>
    </row>
    <row r="46" spans="1:8" x14ac:dyDescent="0.2">
      <c r="A46" s="23" t="s">
        <v>93</v>
      </c>
      <c r="B46" s="6">
        <v>0</v>
      </c>
      <c r="C46" s="6">
        <v>0</v>
      </c>
      <c r="D46" s="6">
        <f t="shared" si="0"/>
        <v>0</v>
      </c>
      <c r="E46" s="6">
        <v>0</v>
      </c>
      <c r="F46" s="6">
        <v>0</v>
      </c>
      <c r="G46" s="6">
        <f t="shared" si="1"/>
        <v>0</v>
      </c>
      <c r="H46" s="11">
        <v>5300</v>
      </c>
    </row>
    <row r="47" spans="1:8" x14ac:dyDescent="0.2">
      <c r="A47" s="23" t="s">
        <v>94</v>
      </c>
      <c r="B47" s="6">
        <v>1400000</v>
      </c>
      <c r="C47" s="6">
        <v>2125341.08</v>
      </c>
      <c r="D47" s="6">
        <f t="shared" si="0"/>
        <v>3525341.08</v>
      </c>
      <c r="E47" s="6">
        <v>409550</v>
      </c>
      <c r="F47" s="6">
        <v>409550</v>
      </c>
      <c r="G47" s="6">
        <f t="shared" si="1"/>
        <v>3115791.08</v>
      </c>
      <c r="H47" s="11">
        <v>5400</v>
      </c>
    </row>
    <row r="48" spans="1:8" x14ac:dyDescent="0.2">
      <c r="A48" s="23" t="s">
        <v>95</v>
      </c>
      <c r="B48" s="6">
        <v>0</v>
      </c>
      <c r="C48" s="6">
        <v>0</v>
      </c>
      <c r="D48" s="6">
        <f t="shared" si="0"/>
        <v>0</v>
      </c>
      <c r="E48" s="6">
        <v>0</v>
      </c>
      <c r="F48" s="6">
        <v>0</v>
      </c>
      <c r="G48" s="6">
        <f t="shared" si="1"/>
        <v>0</v>
      </c>
      <c r="H48" s="11">
        <v>5500</v>
      </c>
    </row>
    <row r="49" spans="1:8" x14ac:dyDescent="0.2">
      <c r="A49" s="23" t="s">
        <v>96</v>
      </c>
      <c r="B49" s="6">
        <v>0</v>
      </c>
      <c r="C49" s="6">
        <v>44652748.460000001</v>
      </c>
      <c r="D49" s="6">
        <f t="shared" si="0"/>
        <v>44652748.460000001</v>
      </c>
      <c r="E49" s="6">
        <v>44652748.43</v>
      </c>
      <c r="F49" s="6">
        <v>44652748.43</v>
      </c>
      <c r="G49" s="6">
        <f t="shared" si="1"/>
        <v>3.0000001192092896E-2</v>
      </c>
      <c r="H49" s="11">
        <v>5600</v>
      </c>
    </row>
    <row r="50" spans="1:8" x14ac:dyDescent="0.2">
      <c r="A50" s="23" t="s">
        <v>97</v>
      </c>
      <c r="B50" s="6">
        <v>0</v>
      </c>
      <c r="C50" s="6">
        <v>0</v>
      </c>
      <c r="D50" s="6">
        <f t="shared" si="0"/>
        <v>0</v>
      </c>
      <c r="E50" s="6">
        <v>0</v>
      </c>
      <c r="F50" s="6">
        <v>0</v>
      </c>
      <c r="G50" s="6">
        <f t="shared" si="1"/>
        <v>0</v>
      </c>
      <c r="H50" s="11">
        <v>5700</v>
      </c>
    </row>
    <row r="51" spans="1:8" x14ac:dyDescent="0.2">
      <c r="A51" s="23" t="s">
        <v>98</v>
      </c>
      <c r="B51" s="6">
        <v>1410000</v>
      </c>
      <c r="C51" s="6">
        <v>1977650.81</v>
      </c>
      <c r="D51" s="6">
        <f t="shared" si="0"/>
        <v>3387650.81</v>
      </c>
      <c r="E51" s="6">
        <v>0</v>
      </c>
      <c r="F51" s="6">
        <v>0</v>
      </c>
      <c r="G51" s="6">
        <f t="shared" si="1"/>
        <v>3387650.81</v>
      </c>
      <c r="H51" s="11">
        <v>5800</v>
      </c>
    </row>
    <row r="52" spans="1:8" x14ac:dyDescent="0.2">
      <c r="A52" s="23" t="s">
        <v>99</v>
      </c>
      <c r="B52" s="6">
        <v>225000</v>
      </c>
      <c r="C52" s="6">
        <v>-225000</v>
      </c>
      <c r="D52" s="6">
        <f t="shared" si="0"/>
        <v>0</v>
      </c>
      <c r="E52" s="6">
        <v>0</v>
      </c>
      <c r="F52" s="6">
        <v>0</v>
      </c>
      <c r="G52" s="6">
        <f t="shared" si="1"/>
        <v>0</v>
      </c>
      <c r="H52" s="11">
        <v>5900</v>
      </c>
    </row>
    <row r="53" spans="1:8" x14ac:dyDescent="0.2">
      <c r="A53" s="21" t="s">
        <v>60</v>
      </c>
      <c r="B53" s="15">
        <f>SUM(B54:B56)</f>
        <v>1500000</v>
      </c>
      <c r="C53" s="15">
        <f>SUM(C54:C56)</f>
        <v>115343375.76000001</v>
      </c>
      <c r="D53" s="15">
        <f t="shared" si="0"/>
        <v>116843375.76000001</v>
      </c>
      <c r="E53" s="15">
        <f>SUM(E54:E56)</f>
        <v>75301550.219999999</v>
      </c>
      <c r="F53" s="15">
        <f>SUM(F54:F56)</f>
        <v>60086336.460000001</v>
      </c>
      <c r="G53" s="15">
        <f t="shared" si="1"/>
        <v>41541825.540000007</v>
      </c>
      <c r="H53" s="22">
        <v>0</v>
      </c>
    </row>
    <row r="54" spans="1:8" x14ac:dyDescent="0.2">
      <c r="A54" s="23" t="s">
        <v>100</v>
      </c>
      <c r="B54" s="6">
        <v>1500000</v>
      </c>
      <c r="C54" s="6">
        <v>114944855.7</v>
      </c>
      <c r="D54" s="6">
        <f t="shared" si="0"/>
        <v>116444855.7</v>
      </c>
      <c r="E54" s="6">
        <v>74903030.159999996</v>
      </c>
      <c r="F54" s="6">
        <v>59858075.57</v>
      </c>
      <c r="G54" s="6">
        <f t="shared" si="1"/>
        <v>41541825.540000007</v>
      </c>
      <c r="H54" s="11">
        <v>6100</v>
      </c>
    </row>
    <row r="55" spans="1:8" x14ac:dyDescent="0.2">
      <c r="A55" s="23" t="s">
        <v>101</v>
      </c>
      <c r="B55" s="6">
        <v>0</v>
      </c>
      <c r="C55" s="6">
        <v>398520.06</v>
      </c>
      <c r="D55" s="6">
        <f t="shared" si="0"/>
        <v>398520.06</v>
      </c>
      <c r="E55" s="6">
        <v>398520.06</v>
      </c>
      <c r="F55" s="6">
        <v>228260.89</v>
      </c>
      <c r="G55" s="6">
        <f t="shared" si="1"/>
        <v>0</v>
      </c>
      <c r="H55" s="11">
        <v>6200</v>
      </c>
    </row>
    <row r="56" spans="1:8" x14ac:dyDescent="0.2">
      <c r="A56" s="23" t="s">
        <v>102</v>
      </c>
      <c r="B56" s="6">
        <v>0</v>
      </c>
      <c r="C56" s="6">
        <v>0</v>
      </c>
      <c r="D56" s="6">
        <f t="shared" si="0"/>
        <v>0</v>
      </c>
      <c r="E56" s="6">
        <v>0</v>
      </c>
      <c r="F56" s="6">
        <v>0</v>
      </c>
      <c r="G56" s="6">
        <f t="shared" si="1"/>
        <v>0</v>
      </c>
      <c r="H56" s="11">
        <v>6300</v>
      </c>
    </row>
    <row r="57" spans="1:8" x14ac:dyDescent="0.2">
      <c r="A57" s="21" t="s">
        <v>125</v>
      </c>
      <c r="B57" s="15">
        <f>SUM(B58:B64)</f>
        <v>55056871.990000002</v>
      </c>
      <c r="C57" s="15">
        <f>SUM(C58:C64)</f>
        <v>-17657819.640000001</v>
      </c>
      <c r="D57" s="15">
        <f t="shared" si="0"/>
        <v>37399052.350000001</v>
      </c>
      <c r="E57" s="15">
        <f>SUM(E58:E64)</f>
        <v>0</v>
      </c>
      <c r="F57" s="15">
        <f>SUM(F58:F64)</f>
        <v>0</v>
      </c>
      <c r="G57" s="15">
        <f t="shared" si="1"/>
        <v>37399052.350000001</v>
      </c>
      <c r="H57" s="22">
        <v>0</v>
      </c>
    </row>
    <row r="58" spans="1:8" x14ac:dyDescent="0.2">
      <c r="A58" s="23" t="s">
        <v>103</v>
      </c>
      <c r="B58" s="6">
        <v>0</v>
      </c>
      <c r="C58" s="6">
        <v>0</v>
      </c>
      <c r="D58" s="6">
        <f t="shared" si="0"/>
        <v>0</v>
      </c>
      <c r="E58" s="6">
        <v>0</v>
      </c>
      <c r="F58" s="6">
        <v>0</v>
      </c>
      <c r="G58" s="6">
        <f t="shared" si="1"/>
        <v>0</v>
      </c>
      <c r="H58" s="11">
        <v>7100</v>
      </c>
    </row>
    <row r="59" spans="1:8" x14ac:dyDescent="0.2">
      <c r="A59" s="23" t="s">
        <v>104</v>
      </c>
      <c r="B59" s="6">
        <v>0</v>
      </c>
      <c r="C59" s="6">
        <v>0</v>
      </c>
      <c r="D59" s="6">
        <f t="shared" si="0"/>
        <v>0</v>
      </c>
      <c r="E59" s="6">
        <v>0</v>
      </c>
      <c r="F59" s="6">
        <v>0</v>
      </c>
      <c r="G59" s="6">
        <f t="shared" si="1"/>
        <v>0</v>
      </c>
      <c r="H59" s="11">
        <v>7200</v>
      </c>
    </row>
    <row r="60" spans="1:8" x14ac:dyDescent="0.2">
      <c r="A60" s="23" t="s">
        <v>105</v>
      </c>
      <c r="B60" s="6">
        <v>0</v>
      </c>
      <c r="C60" s="6">
        <v>0</v>
      </c>
      <c r="D60" s="6">
        <f t="shared" si="0"/>
        <v>0</v>
      </c>
      <c r="E60" s="6">
        <v>0</v>
      </c>
      <c r="F60" s="6">
        <v>0</v>
      </c>
      <c r="G60" s="6">
        <f t="shared" si="1"/>
        <v>0</v>
      </c>
      <c r="H60" s="11">
        <v>7300</v>
      </c>
    </row>
    <row r="61" spans="1:8" x14ac:dyDescent="0.2">
      <c r="A61" s="23" t="s">
        <v>106</v>
      </c>
      <c r="B61" s="6">
        <v>0</v>
      </c>
      <c r="C61" s="6">
        <v>0</v>
      </c>
      <c r="D61" s="6">
        <f t="shared" si="0"/>
        <v>0</v>
      </c>
      <c r="E61" s="6">
        <v>0</v>
      </c>
      <c r="F61" s="6">
        <v>0</v>
      </c>
      <c r="G61" s="6">
        <f t="shared" si="1"/>
        <v>0</v>
      </c>
      <c r="H61" s="11">
        <v>7400</v>
      </c>
    </row>
    <row r="62" spans="1:8" x14ac:dyDescent="0.2">
      <c r="A62" s="23" t="s">
        <v>107</v>
      </c>
      <c r="B62" s="6">
        <v>0</v>
      </c>
      <c r="C62" s="6">
        <v>0</v>
      </c>
      <c r="D62" s="6">
        <f t="shared" si="0"/>
        <v>0</v>
      </c>
      <c r="E62" s="6">
        <v>0</v>
      </c>
      <c r="F62" s="6">
        <v>0</v>
      </c>
      <c r="G62" s="6">
        <f t="shared" si="1"/>
        <v>0</v>
      </c>
      <c r="H62" s="11">
        <v>7500</v>
      </c>
    </row>
    <row r="63" spans="1:8" x14ac:dyDescent="0.2">
      <c r="A63" s="23" t="s">
        <v>108</v>
      </c>
      <c r="B63" s="6">
        <v>0</v>
      </c>
      <c r="C63" s="6">
        <v>0</v>
      </c>
      <c r="D63" s="6">
        <f t="shared" si="0"/>
        <v>0</v>
      </c>
      <c r="E63" s="6">
        <v>0</v>
      </c>
      <c r="F63" s="6">
        <v>0</v>
      </c>
      <c r="G63" s="6">
        <f t="shared" si="1"/>
        <v>0</v>
      </c>
      <c r="H63" s="11">
        <v>7600</v>
      </c>
    </row>
    <row r="64" spans="1:8" x14ac:dyDescent="0.2">
      <c r="A64" s="23" t="s">
        <v>109</v>
      </c>
      <c r="B64" s="6">
        <v>55056871.990000002</v>
      </c>
      <c r="C64" s="6">
        <v>-17657819.640000001</v>
      </c>
      <c r="D64" s="6">
        <f t="shared" si="0"/>
        <v>37399052.350000001</v>
      </c>
      <c r="E64" s="6">
        <v>0</v>
      </c>
      <c r="F64" s="6">
        <v>0</v>
      </c>
      <c r="G64" s="6">
        <f t="shared" si="1"/>
        <v>37399052.350000001</v>
      </c>
      <c r="H64" s="11">
        <v>7900</v>
      </c>
    </row>
    <row r="65" spans="1:8" x14ac:dyDescent="0.2">
      <c r="A65" s="21" t="s">
        <v>126</v>
      </c>
      <c r="B65" s="15">
        <f>SUM(B66:B68)</f>
        <v>30000</v>
      </c>
      <c r="C65" s="15">
        <f>SUM(C66:C68)</f>
        <v>445000</v>
      </c>
      <c r="D65" s="15">
        <f t="shared" si="0"/>
        <v>475000</v>
      </c>
      <c r="E65" s="15">
        <f>SUM(E66:E68)</f>
        <v>475000</v>
      </c>
      <c r="F65" s="15">
        <f>SUM(F66:F68)</f>
        <v>475000</v>
      </c>
      <c r="G65" s="15">
        <f t="shared" si="1"/>
        <v>0</v>
      </c>
      <c r="H65" s="22">
        <v>0</v>
      </c>
    </row>
    <row r="66" spans="1:8" x14ac:dyDescent="0.2">
      <c r="A66" s="23" t="s">
        <v>36</v>
      </c>
      <c r="B66" s="6">
        <v>0</v>
      </c>
      <c r="C66" s="6">
        <v>0</v>
      </c>
      <c r="D66" s="6">
        <f t="shared" si="0"/>
        <v>0</v>
      </c>
      <c r="E66" s="6">
        <v>0</v>
      </c>
      <c r="F66" s="6">
        <v>0</v>
      </c>
      <c r="G66" s="6">
        <f t="shared" si="1"/>
        <v>0</v>
      </c>
      <c r="H66" s="11">
        <v>8100</v>
      </c>
    </row>
    <row r="67" spans="1:8" x14ac:dyDescent="0.2">
      <c r="A67" s="23" t="s">
        <v>37</v>
      </c>
      <c r="B67" s="6">
        <v>0</v>
      </c>
      <c r="C67" s="6">
        <v>0</v>
      </c>
      <c r="D67" s="6">
        <f t="shared" si="0"/>
        <v>0</v>
      </c>
      <c r="E67" s="6">
        <v>0</v>
      </c>
      <c r="F67" s="6">
        <v>0</v>
      </c>
      <c r="G67" s="6">
        <f t="shared" si="1"/>
        <v>0</v>
      </c>
      <c r="H67" s="11">
        <v>8300</v>
      </c>
    </row>
    <row r="68" spans="1:8" x14ac:dyDescent="0.2">
      <c r="A68" s="23" t="s">
        <v>38</v>
      </c>
      <c r="B68" s="6">
        <v>30000</v>
      </c>
      <c r="C68" s="6">
        <v>445000</v>
      </c>
      <c r="D68" s="6">
        <f t="shared" si="0"/>
        <v>475000</v>
      </c>
      <c r="E68" s="6">
        <v>475000</v>
      </c>
      <c r="F68" s="6">
        <v>475000</v>
      </c>
      <c r="G68" s="6">
        <f t="shared" si="1"/>
        <v>0</v>
      </c>
      <c r="H68" s="11">
        <v>8500</v>
      </c>
    </row>
    <row r="69" spans="1:8" x14ac:dyDescent="0.2">
      <c r="A69" s="21" t="s">
        <v>61</v>
      </c>
      <c r="B69" s="15">
        <f>SUM(B70:B76)</f>
        <v>4400000</v>
      </c>
      <c r="C69" s="15">
        <f>SUM(C70:C76)</f>
        <v>-4400000</v>
      </c>
      <c r="D69" s="15">
        <f t="shared" si="0"/>
        <v>0</v>
      </c>
      <c r="E69" s="15">
        <f>SUM(E70:E76)</f>
        <v>0</v>
      </c>
      <c r="F69" s="15">
        <f>SUM(F70:F76)</f>
        <v>0</v>
      </c>
      <c r="G69" s="15">
        <f t="shared" si="1"/>
        <v>0</v>
      </c>
      <c r="H69" s="22">
        <v>0</v>
      </c>
    </row>
    <row r="70" spans="1:8" x14ac:dyDescent="0.2">
      <c r="A70" s="23" t="s">
        <v>110</v>
      </c>
      <c r="B70" s="6">
        <v>2200000</v>
      </c>
      <c r="C70" s="6">
        <v>-2200000</v>
      </c>
      <c r="D70" s="6">
        <f t="shared" ref="D70:D76" si="2">B70+C70</f>
        <v>0</v>
      </c>
      <c r="E70" s="6">
        <v>0</v>
      </c>
      <c r="F70" s="6">
        <v>0</v>
      </c>
      <c r="G70" s="6">
        <f t="shared" ref="G70:G76" si="3">D70-E70</f>
        <v>0</v>
      </c>
      <c r="H70" s="11">
        <v>9100</v>
      </c>
    </row>
    <row r="71" spans="1:8" x14ac:dyDescent="0.2">
      <c r="A71" s="23" t="s">
        <v>111</v>
      </c>
      <c r="B71" s="6">
        <v>2200000</v>
      </c>
      <c r="C71" s="6">
        <v>-2200000</v>
      </c>
      <c r="D71" s="6">
        <f t="shared" si="2"/>
        <v>0</v>
      </c>
      <c r="E71" s="6">
        <v>0</v>
      </c>
      <c r="F71" s="6">
        <v>0</v>
      </c>
      <c r="G71" s="6">
        <f t="shared" si="3"/>
        <v>0</v>
      </c>
      <c r="H71" s="11">
        <v>9200</v>
      </c>
    </row>
    <row r="72" spans="1:8" x14ac:dyDescent="0.2">
      <c r="A72" s="23" t="s">
        <v>112</v>
      </c>
      <c r="B72" s="6">
        <v>0</v>
      </c>
      <c r="C72" s="6">
        <v>0</v>
      </c>
      <c r="D72" s="6">
        <f t="shared" si="2"/>
        <v>0</v>
      </c>
      <c r="E72" s="6">
        <v>0</v>
      </c>
      <c r="F72" s="6">
        <v>0</v>
      </c>
      <c r="G72" s="6">
        <f t="shared" si="3"/>
        <v>0</v>
      </c>
      <c r="H72" s="11">
        <v>9300</v>
      </c>
    </row>
    <row r="73" spans="1:8" x14ac:dyDescent="0.2">
      <c r="A73" s="23" t="s">
        <v>113</v>
      </c>
      <c r="B73" s="6">
        <v>0</v>
      </c>
      <c r="C73" s="6">
        <v>0</v>
      </c>
      <c r="D73" s="6">
        <f t="shared" si="2"/>
        <v>0</v>
      </c>
      <c r="E73" s="6">
        <v>0</v>
      </c>
      <c r="F73" s="6">
        <v>0</v>
      </c>
      <c r="G73" s="6">
        <f t="shared" si="3"/>
        <v>0</v>
      </c>
      <c r="H73" s="11">
        <v>9400</v>
      </c>
    </row>
    <row r="74" spans="1:8" x14ac:dyDescent="0.2">
      <c r="A74" s="23" t="s">
        <v>114</v>
      </c>
      <c r="B74" s="6">
        <v>0</v>
      </c>
      <c r="C74" s="6">
        <v>0</v>
      </c>
      <c r="D74" s="6">
        <f t="shared" si="2"/>
        <v>0</v>
      </c>
      <c r="E74" s="6">
        <v>0</v>
      </c>
      <c r="F74" s="6">
        <v>0</v>
      </c>
      <c r="G74" s="6">
        <f t="shared" si="3"/>
        <v>0</v>
      </c>
      <c r="H74" s="11">
        <v>9500</v>
      </c>
    </row>
    <row r="75" spans="1:8" x14ac:dyDescent="0.2">
      <c r="A75" s="23" t="s">
        <v>115</v>
      </c>
      <c r="B75" s="6">
        <v>0</v>
      </c>
      <c r="C75" s="6">
        <v>0</v>
      </c>
      <c r="D75" s="6">
        <f t="shared" si="2"/>
        <v>0</v>
      </c>
      <c r="E75" s="6">
        <v>0</v>
      </c>
      <c r="F75" s="6">
        <v>0</v>
      </c>
      <c r="G75" s="6">
        <f t="shared" si="3"/>
        <v>0</v>
      </c>
      <c r="H75" s="11">
        <v>9600</v>
      </c>
    </row>
    <row r="76" spans="1:8" x14ac:dyDescent="0.2">
      <c r="A76" s="24" t="s">
        <v>116</v>
      </c>
      <c r="B76" s="16">
        <v>0</v>
      </c>
      <c r="C76" s="16">
        <v>0</v>
      </c>
      <c r="D76" s="16">
        <f t="shared" si="2"/>
        <v>0</v>
      </c>
      <c r="E76" s="16">
        <v>0</v>
      </c>
      <c r="F76" s="16">
        <v>0</v>
      </c>
      <c r="G76" s="16">
        <f t="shared" si="3"/>
        <v>0</v>
      </c>
      <c r="H76" s="11">
        <v>9900</v>
      </c>
    </row>
    <row r="77" spans="1:8" x14ac:dyDescent="0.2">
      <c r="A77" s="12" t="s">
        <v>50</v>
      </c>
      <c r="B77" s="17">
        <f t="shared" ref="B77:G77" si="4">SUM(B5+B13+B23+B33+B43+B53+B57+B65+B69)</f>
        <v>332876198.32000005</v>
      </c>
      <c r="C77" s="17">
        <f t="shared" si="4"/>
        <v>202574992.99000001</v>
      </c>
      <c r="D77" s="17">
        <f t="shared" si="4"/>
        <v>535451191.31000006</v>
      </c>
      <c r="E77" s="17">
        <f t="shared" si="4"/>
        <v>443442290.76999998</v>
      </c>
      <c r="F77" s="17">
        <f t="shared" si="4"/>
        <v>425493611.89999998</v>
      </c>
      <c r="G77" s="17">
        <f t="shared" si="4"/>
        <v>92008900.540000007</v>
      </c>
      <c r="H77" s="30"/>
    </row>
    <row r="78" spans="1:8" x14ac:dyDescent="0.2">
      <c r="H78" s="30"/>
    </row>
    <row r="79" spans="1:8" x14ac:dyDescent="0.2">
      <c r="A79" s="1" t="s">
        <v>120</v>
      </c>
      <c r="H79" s="30"/>
    </row>
    <row r="80" spans="1:8" x14ac:dyDescent="0.2">
      <c r="H80" s="30"/>
    </row>
  </sheetData>
  <sheetProtection formatCells="0" formatColumns="0" formatRows="0" autoFilter="0"/>
  <mergeCells count="3">
    <mergeCell ref="A1:G1"/>
    <mergeCell ref="B2:F2"/>
    <mergeCell ref="G2:G3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6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1"/>
  <sheetViews>
    <sheetView showGridLines="0" zoomScaleNormal="100" workbookViewId="0">
      <selection sqref="A1:G1"/>
    </sheetView>
  </sheetViews>
  <sheetFormatPr baseColWidth="10" defaultColWidth="12" defaultRowHeight="11.25" x14ac:dyDescent="0.2"/>
  <cols>
    <col min="1" max="1" width="47.6640625" style="1" customWidth="1"/>
    <col min="2" max="7" width="18.33203125" style="1" customWidth="1"/>
    <col min="8" max="16384" width="12" style="1"/>
  </cols>
  <sheetData>
    <row r="1" spans="1:7" ht="50.1" customHeight="1" x14ac:dyDescent="0.2">
      <c r="A1" s="47" t="s">
        <v>172</v>
      </c>
      <c r="B1" s="45"/>
      <c r="C1" s="45"/>
      <c r="D1" s="45"/>
      <c r="E1" s="45"/>
      <c r="F1" s="45"/>
      <c r="G1" s="46"/>
    </row>
    <row r="2" spans="1:7" x14ac:dyDescent="0.2">
      <c r="A2" s="31"/>
      <c r="B2" s="47" t="s">
        <v>57</v>
      </c>
      <c r="C2" s="45"/>
      <c r="D2" s="45"/>
      <c r="E2" s="45"/>
      <c r="F2" s="46"/>
      <c r="G2" s="48" t="s">
        <v>56</v>
      </c>
    </row>
    <row r="3" spans="1:7" ht="24.95" customHeight="1" x14ac:dyDescent="0.2">
      <c r="A3" s="34" t="s">
        <v>51</v>
      </c>
      <c r="B3" s="3" t="s">
        <v>52</v>
      </c>
      <c r="C3" s="3" t="s">
        <v>117</v>
      </c>
      <c r="D3" s="3" t="s">
        <v>53</v>
      </c>
      <c r="E3" s="3" t="s">
        <v>54</v>
      </c>
      <c r="F3" s="3" t="s">
        <v>55</v>
      </c>
      <c r="G3" s="49"/>
    </row>
    <row r="4" spans="1:7" x14ac:dyDescent="0.2">
      <c r="A4" s="32"/>
      <c r="B4" s="4">
        <v>1</v>
      </c>
      <c r="C4" s="4">
        <v>2</v>
      </c>
      <c r="D4" s="4" t="s">
        <v>118</v>
      </c>
      <c r="E4" s="4">
        <v>4</v>
      </c>
      <c r="F4" s="4">
        <v>5</v>
      </c>
      <c r="G4" s="4" t="s">
        <v>119</v>
      </c>
    </row>
    <row r="5" spans="1:7" x14ac:dyDescent="0.2">
      <c r="A5" s="7"/>
      <c r="B5" s="38"/>
      <c r="C5" s="36"/>
      <c r="D5" s="38"/>
      <c r="E5" s="36"/>
      <c r="F5" s="38"/>
      <c r="G5" s="38"/>
    </row>
    <row r="6" spans="1:7" x14ac:dyDescent="0.2">
      <c r="A6" s="7" t="s">
        <v>0</v>
      </c>
      <c r="B6" s="18">
        <v>323412782.73000002</v>
      </c>
      <c r="C6" s="36">
        <v>39691317.770000003</v>
      </c>
      <c r="D6" s="18">
        <f>B6+C6</f>
        <v>363104100.5</v>
      </c>
      <c r="E6" s="36">
        <v>319140467.42000002</v>
      </c>
      <c r="F6" s="18">
        <v>316407002.31</v>
      </c>
      <c r="G6" s="18">
        <f>D6-E6</f>
        <v>43963633.079999983</v>
      </c>
    </row>
    <row r="7" spans="1:7" x14ac:dyDescent="0.2">
      <c r="A7" s="7"/>
      <c r="B7" s="18"/>
      <c r="C7" s="36"/>
      <c r="D7" s="18"/>
      <c r="E7" s="36"/>
      <c r="F7" s="18"/>
      <c r="G7" s="18"/>
    </row>
    <row r="8" spans="1:7" x14ac:dyDescent="0.2">
      <c r="A8" s="7" t="s">
        <v>1</v>
      </c>
      <c r="B8" s="18">
        <v>5133968</v>
      </c>
      <c r="C8" s="36">
        <v>164904149.19</v>
      </c>
      <c r="D8" s="18">
        <f>B8+C8</f>
        <v>170038117.19</v>
      </c>
      <c r="E8" s="36">
        <v>121992849.73</v>
      </c>
      <c r="F8" s="18">
        <v>106777635.97</v>
      </c>
      <c r="G8" s="18">
        <f>D8-E8</f>
        <v>48045267.459999993</v>
      </c>
    </row>
    <row r="9" spans="1:7" x14ac:dyDescent="0.2">
      <c r="A9" s="7"/>
      <c r="B9" s="18"/>
      <c r="C9" s="36"/>
      <c r="D9" s="18"/>
      <c r="E9" s="36"/>
      <c r="F9" s="18"/>
      <c r="G9" s="18"/>
    </row>
    <row r="10" spans="1:7" x14ac:dyDescent="0.2">
      <c r="A10" s="7" t="s">
        <v>2</v>
      </c>
      <c r="B10" s="18">
        <v>2200000</v>
      </c>
      <c r="C10" s="36">
        <v>-2200000</v>
      </c>
      <c r="D10" s="18">
        <f>B10+C10</f>
        <v>0</v>
      </c>
      <c r="E10" s="36">
        <v>0</v>
      </c>
      <c r="F10" s="18">
        <v>0</v>
      </c>
      <c r="G10" s="18">
        <f>D10-E10</f>
        <v>0</v>
      </c>
    </row>
    <row r="11" spans="1:7" x14ac:dyDescent="0.2">
      <c r="A11" s="7"/>
      <c r="B11" s="18"/>
      <c r="C11" s="36"/>
      <c r="D11" s="18"/>
      <c r="E11" s="36"/>
      <c r="F11" s="18"/>
      <c r="G11" s="18"/>
    </row>
    <row r="12" spans="1:7" x14ac:dyDescent="0.2">
      <c r="A12" s="7" t="s">
        <v>39</v>
      </c>
      <c r="B12" s="18">
        <v>2129447.59</v>
      </c>
      <c r="C12" s="36">
        <v>179526.03</v>
      </c>
      <c r="D12" s="18">
        <f>B12+C12</f>
        <v>2308973.6199999996</v>
      </c>
      <c r="E12" s="36">
        <v>2308973.62</v>
      </c>
      <c r="F12" s="18">
        <v>2308973.62</v>
      </c>
      <c r="G12" s="18">
        <f>D12-E12</f>
        <v>0</v>
      </c>
    </row>
    <row r="13" spans="1:7" x14ac:dyDescent="0.2">
      <c r="A13" s="7"/>
      <c r="B13" s="18"/>
      <c r="C13" s="36"/>
      <c r="D13" s="18"/>
      <c r="E13" s="36"/>
      <c r="F13" s="18"/>
      <c r="G13" s="18"/>
    </row>
    <row r="14" spans="1:7" x14ac:dyDescent="0.2">
      <c r="A14" s="7" t="s">
        <v>36</v>
      </c>
      <c r="B14" s="18">
        <v>0</v>
      </c>
      <c r="C14" s="36">
        <v>0</v>
      </c>
      <c r="D14" s="18">
        <f>B14+C14</f>
        <v>0</v>
      </c>
      <c r="E14" s="36">
        <v>0</v>
      </c>
      <c r="F14" s="18">
        <v>0</v>
      </c>
      <c r="G14" s="18">
        <f>D14-E14</f>
        <v>0</v>
      </c>
    </row>
    <row r="15" spans="1:7" x14ac:dyDescent="0.2">
      <c r="A15" s="7"/>
      <c r="B15" s="19"/>
      <c r="C15" s="36"/>
      <c r="D15" s="19"/>
      <c r="E15" s="36"/>
      <c r="F15" s="19"/>
      <c r="G15" s="19"/>
    </row>
    <row r="16" spans="1:7" x14ac:dyDescent="0.2">
      <c r="A16" s="37" t="s">
        <v>50</v>
      </c>
      <c r="B16" s="20">
        <f t="shared" ref="B16:G16" si="0">SUM(B6+B8+B10+B12+B14)</f>
        <v>332876198.31999999</v>
      </c>
      <c r="C16" s="20">
        <f t="shared" si="0"/>
        <v>202574992.99000001</v>
      </c>
      <c r="D16" s="20">
        <f t="shared" si="0"/>
        <v>535451191.31</v>
      </c>
      <c r="E16" s="20">
        <f t="shared" si="0"/>
        <v>443442290.77000004</v>
      </c>
      <c r="F16" s="20">
        <f t="shared" si="0"/>
        <v>425493611.89999998</v>
      </c>
      <c r="G16" s="20">
        <f t="shared" si="0"/>
        <v>92008900.539999977</v>
      </c>
    </row>
    <row r="21" spans="1:1" x14ac:dyDescent="0.2">
      <c r="A21" s="7"/>
    </row>
  </sheetData>
  <sheetProtection formatCells="0" formatColumns="0" formatRows="0" autoFilter="0"/>
  <mergeCells count="3">
    <mergeCell ref="B2:F2"/>
    <mergeCell ref="G2:G3"/>
    <mergeCell ref="A1:G1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9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3"/>
  <sheetViews>
    <sheetView showGridLines="0" workbookViewId="0">
      <selection sqref="A1:G1"/>
    </sheetView>
  </sheetViews>
  <sheetFormatPr baseColWidth="10" defaultColWidth="12" defaultRowHeight="11.25" x14ac:dyDescent="0.2"/>
  <cols>
    <col min="1" max="1" width="80.5" style="1" customWidth="1"/>
    <col min="2" max="7" width="18.33203125" style="1" customWidth="1"/>
    <col min="8" max="16384" width="12" style="1"/>
  </cols>
  <sheetData>
    <row r="1" spans="1:7" ht="45" customHeight="1" x14ac:dyDescent="0.2">
      <c r="A1" s="47" t="s">
        <v>130</v>
      </c>
      <c r="B1" s="45"/>
      <c r="C1" s="45"/>
      <c r="D1" s="45"/>
      <c r="E1" s="45"/>
      <c r="F1" s="45"/>
      <c r="G1" s="46"/>
    </row>
    <row r="2" spans="1:7" x14ac:dyDescent="0.2">
      <c r="A2" s="50" t="s">
        <v>51</v>
      </c>
      <c r="B2" s="47" t="s">
        <v>57</v>
      </c>
      <c r="C2" s="45"/>
      <c r="D2" s="45"/>
      <c r="E2" s="45"/>
      <c r="F2" s="46"/>
      <c r="G2" s="48" t="s">
        <v>56</v>
      </c>
    </row>
    <row r="3" spans="1:7" ht="24.95" customHeight="1" x14ac:dyDescent="0.2">
      <c r="A3" s="51"/>
      <c r="B3" s="3" t="s">
        <v>52</v>
      </c>
      <c r="C3" s="3" t="s">
        <v>117</v>
      </c>
      <c r="D3" s="3" t="s">
        <v>53</v>
      </c>
      <c r="E3" s="3" t="s">
        <v>54</v>
      </c>
      <c r="F3" s="3" t="s">
        <v>55</v>
      </c>
      <c r="G3" s="49"/>
    </row>
    <row r="4" spans="1:7" x14ac:dyDescent="0.2">
      <c r="A4" s="52"/>
      <c r="B4" s="4">
        <v>1</v>
      </c>
      <c r="C4" s="4">
        <v>2</v>
      </c>
      <c r="D4" s="4" t="s">
        <v>118</v>
      </c>
      <c r="E4" s="4">
        <v>4</v>
      </c>
      <c r="F4" s="4">
        <v>5</v>
      </c>
      <c r="G4" s="4" t="s">
        <v>119</v>
      </c>
    </row>
    <row r="5" spans="1:7" x14ac:dyDescent="0.2">
      <c r="A5" s="25"/>
      <c r="B5" s="8"/>
      <c r="C5" s="8"/>
      <c r="D5" s="8"/>
      <c r="E5" s="8"/>
      <c r="F5" s="8"/>
      <c r="G5" s="8"/>
    </row>
    <row r="6" spans="1:7" x14ac:dyDescent="0.2">
      <c r="A6" s="26" t="s">
        <v>131</v>
      </c>
      <c r="B6" s="6">
        <v>575229.6</v>
      </c>
      <c r="C6" s="6">
        <v>-22.6</v>
      </c>
      <c r="D6" s="6">
        <f>B6+C6</f>
        <v>575207</v>
      </c>
      <c r="E6" s="6">
        <v>575207</v>
      </c>
      <c r="F6" s="6">
        <v>575207</v>
      </c>
      <c r="G6" s="6">
        <f>D6-E6</f>
        <v>0</v>
      </c>
    </row>
    <row r="7" spans="1:7" x14ac:dyDescent="0.2">
      <c r="A7" s="26" t="s">
        <v>132</v>
      </c>
      <c r="B7" s="6">
        <v>846885.99</v>
      </c>
      <c r="C7" s="6">
        <v>-188865.28</v>
      </c>
      <c r="D7" s="6">
        <f t="shared" ref="D7:D21" si="0">B7+C7</f>
        <v>658020.71</v>
      </c>
      <c r="E7" s="6">
        <v>658020.71</v>
      </c>
      <c r="F7" s="6">
        <v>658020.71</v>
      </c>
      <c r="G7" s="6">
        <f t="shared" ref="G7:G21" si="1">D7-E7</f>
        <v>0</v>
      </c>
    </row>
    <row r="8" spans="1:7" x14ac:dyDescent="0.2">
      <c r="A8" s="26" t="s">
        <v>133</v>
      </c>
      <c r="B8" s="6">
        <v>3592138.52</v>
      </c>
      <c r="C8" s="6">
        <v>-171406.1</v>
      </c>
      <c r="D8" s="6">
        <f t="shared" si="0"/>
        <v>3420732.42</v>
      </c>
      <c r="E8" s="6">
        <v>3420732.42</v>
      </c>
      <c r="F8" s="6">
        <v>3420732.42</v>
      </c>
      <c r="G8" s="6">
        <f t="shared" si="1"/>
        <v>0</v>
      </c>
    </row>
    <row r="9" spans="1:7" x14ac:dyDescent="0.2">
      <c r="A9" s="26" t="s">
        <v>134</v>
      </c>
      <c r="B9" s="6">
        <v>9593157.8000000007</v>
      </c>
      <c r="C9" s="6">
        <v>3418406.74</v>
      </c>
      <c r="D9" s="6">
        <f t="shared" si="0"/>
        <v>13011564.540000001</v>
      </c>
      <c r="E9" s="6">
        <v>13011564.539999999</v>
      </c>
      <c r="F9" s="6">
        <v>13011564.539999999</v>
      </c>
      <c r="G9" s="6">
        <f t="shared" si="1"/>
        <v>0</v>
      </c>
    </row>
    <row r="10" spans="1:7" x14ac:dyDescent="0.2">
      <c r="A10" s="26" t="s">
        <v>135</v>
      </c>
      <c r="B10" s="6">
        <v>2190282.2400000002</v>
      </c>
      <c r="C10" s="6">
        <v>-4278.1099999999997</v>
      </c>
      <c r="D10" s="6">
        <f t="shared" si="0"/>
        <v>2186004.1300000004</v>
      </c>
      <c r="E10" s="6">
        <v>2186004.13</v>
      </c>
      <c r="F10" s="6">
        <v>2186004.13</v>
      </c>
      <c r="G10" s="6">
        <f t="shared" si="1"/>
        <v>0</v>
      </c>
    </row>
    <row r="11" spans="1:7" x14ac:dyDescent="0.2">
      <c r="A11" s="26" t="s">
        <v>136</v>
      </c>
      <c r="B11" s="6">
        <v>3153038.75</v>
      </c>
      <c r="C11" s="6">
        <v>-255913.42</v>
      </c>
      <c r="D11" s="6">
        <f t="shared" si="0"/>
        <v>2897125.33</v>
      </c>
      <c r="E11" s="6">
        <v>2774002.93</v>
      </c>
      <c r="F11" s="6">
        <v>2774002.93</v>
      </c>
      <c r="G11" s="6">
        <f t="shared" si="1"/>
        <v>123122.39999999991</v>
      </c>
    </row>
    <row r="12" spans="1:7" x14ac:dyDescent="0.2">
      <c r="A12" s="26" t="s">
        <v>137</v>
      </c>
      <c r="B12" s="6">
        <v>591405.81999999995</v>
      </c>
      <c r="C12" s="6">
        <v>-34471.050000000003</v>
      </c>
      <c r="D12" s="6">
        <f t="shared" si="0"/>
        <v>556934.7699999999</v>
      </c>
      <c r="E12" s="6">
        <v>556934.77</v>
      </c>
      <c r="F12" s="6">
        <v>556934.77</v>
      </c>
      <c r="G12" s="6">
        <f t="shared" si="1"/>
        <v>0</v>
      </c>
    </row>
    <row r="13" spans="1:7" x14ac:dyDescent="0.2">
      <c r="A13" s="26" t="s">
        <v>138</v>
      </c>
      <c r="B13" s="6">
        <v>468436.63</v>
      </c>
      <c r="C13" s="6">
        <v>-21977.15</v>
      </c>
      <c r="D13" s="6">
        <f t="shared" si="0"/>
        <v>446459.48</v>
      </c>
      <c r="E13" s="6">
        <v>446459.48</v>
      </c>
      <c r="F13" s="6">
        <v>446459.48</v>
      </c>
      <c r="G13" s="6">
        <f t="shared" si="1"/>
        <v>0</v>
      </c>
    </row>
    <row r="14" spans="1:7" x14ac:dyDescent="0.2">
      <c r="A14" s="26" t="s">
        <v>139</v>
      </c>
      <c r="B14" s="6">
        <v>1919545.43</v>
      </c>
      <c r="C14" s="6">
        <v>118651.76</v>
      </c>
      <c r="D14" s="6">
        <f t="shared" si="0"/>
        <v>2038197.19</v>
      </c>
      <c r="E14" s="6">
        <v>2038197.19</v>
      </c>
      <c r="F14" s="6">
        <v>2038197.19</v>
      </c>
      <c r="G14" s="6">
        <f t="shared" si="1"/>
        <v>0</v>
      </c>
    </row>
    <row r="15" spans="1:7" x14ac:dyDescent="0.2">
      <c r="A15" s="26" t="s">
        <v>140</v>
      </c>
      <c r="B15" s="6">
        <v>33317370.510000002</v>
      </c>
      <c r="C15" s="6">
        <v>46606692.079999998</v>
      </c>
      <c r="D15" s="6">
        <f t="shared" si="0"/>
        <v>79924062.590000004</v>
      </c>
      <c r="E15" s="6">
        <v>36021568.350000001</v>
      </c>
      <c r="F15" s="6">
        <v>36021568.350000001</v>
      </c>
      <c r="G15" s="6">
        <f t="shared" si="1"/>
        <v>43902494.240000002</v>
      </c>
    </row>
    <row r="16" spans="1:7" x14ac:dyDescent="0.2">
      <c r="A16" s="26" t="s">
        <v>141</v>
      </c>
      <c r="B16" s="6">
        <v>1188359.06</v>
      </c>
      <c r="C16" s="6">
        <v>320043.84000000003</v>
      </c>
      <c r="D16" s="6">
        <f t="shared" si="0"/>
        <v>1508402.9000000001</v>
      </c>
      <c r="E16" s="6">
        <v>1508402.9</v>
      </c>
      <c r="F16" s="6">
        <v>1508402.9</v>
      </c>
      <c r="G16" s="6">
        <f t="shared" si="1"/>
        <v>0</v>
      </c>
    </row>
    <row r="17" spans="1:7" x14ac:dyDescent="0.2">
      <c r="A17" s="26" t="s">
        <v>142</v>
      </c>
      <c r="B17" s="6">
        <v>4162918.25</v>
      </c>
      <c r="C17" s="6">
        <v>301728.68</v>
      </c>
      <c r="D17" s="6">
        <f t="shared" si="0"/>
        <v>4464646.93</v>
      </c>
      <c r="E17" s="6">
        <v>4464646.93</v>
      </c>
      <c r="F17" s="6">
        <v>4464646.93</v>
      </c>
      <c r="G17" s="6">
        <f t="shared" si="1"/>
        <v>0</v>
      </c>
    </row>
    <row r="18" spans="1:7" x14ac:dyDescent="0.2">
      <c r="A18" s="26" t="s">
        <v>143</v>
      </c>
      <c r="B18" s="6">
        <v>1913535.17</v>
      </c>
      <c r="C18" s="6">
        <v>58415.23</v>
      </c>
      <c r="D18" s="6">
        <f t="shared" si="0"/>
        <v>1971950.4</v>
      </c>
      <c r="E18" s="6">
        <v>1971950.4</v>
      </c>
      <c r="F18" s="6">
        <v>1971950.4</v>
      </c>
      <c r="G18" s="6">
        <f t="shared" si="1"/>
        <v>0</v>
      </c>
    </row>
    <row r="19" spans="1:7" x14ac:dyDescent="0.2">
      <c r="A19" s="26" t="s">
        <v>144</v>
      </c>
      <c r="B19" s="6">
        <v>4138087.51</v>
      </c>
      <c r="C19" s="6">
        <v>181225.02</v>
      </c>
      <c r="D19" s="6">
        <f t="shared" si="0"/>
        <v>4319312.5299999993</v>
      </c>
      <c r="E19" s="6">
        <v>4319312.53</v>
      </c>
      <c r="F19" s="6">
        <v>4319312.53</v>
      </c>
      <c r="G19" s="6">
        <f t="shared" si="1"/>
        <v>0</v>
      </c>
    </row>
    <row r="20" spans="1:7" x14ac:dyDescent="0.2">
      <c r="A20" s="26" t="s">
        <v>145</v>
      </c>
      <c r="B20" s="6">
        <v>61526307.719999999</v>
      </c>
      <c r="C20" s="6">
        <v>68044050.730000004</v>
      </c>
      <c r="D20" s="6">
        <f t="shared" si="0"/>
        <v>129570358.45</v>
      </c>
      <c r="E20" s="6">
        <v>88028532.909999996</v>
      </c>
      <c r="F20" s="6">
        <v>74109983.269999996</v>
      </c>
      <c r="G20" s="6">
        <f t="shared" si="1"/>
        <v>41541825.540000007</v>
      </c>
    </row>
    <row r="21" spans="1:7" x14ac:dyDescent="0.2">
      <c r="A21" s="26" t="s">
        <v>146</v>
      </c>
      <c r="B21" s="6">
        <v>4729131.9000000004</v>
      </c>
      <c r="C21" s="6">
        <v>-1348995.5</v>
      </c>
      <c r="D21" s="6">
        <f t="shared" si="0"/>
        <v>3380136.4000000004</v>
      </c>
      <c r="E21" s="6">
        <v>3380136.4</v>
      </c>
      <c r="F21" s="6">
        <v>3178351.65</v>
      </c>
      <c r="G21" s="6">
        <f t="shared" si="1"/>
        <v>0</v>
      </c>
    </row>
    <row r="22" spans="1:7" x14ac:dyDescent="0.2">
      <c r="A22" s="26" t="s">
        <v>147</v>
      </c>
      <c r="B22" s="6">
        <v>4241193.22</v>
      </c>
      <c r="C22" s="6">
        <v>4214127.33</v>
      </c>
      <c r="D22" s="6">
        <f t="shared" ref="D22:D26" si="2">B22+C22</f>
        <v>8455320.5500000007</v>
      </c>
      <c r="E22" s="6">
        <v>8455320.5500000007</v>
      </c>
      <c r="F22" s="6">
        <v>6955337.4500000002</v>
      </c>
      <c r="G22" s="6">
        <f t="shared" ref="G22:G26" si="3">D22-E22</f>
        <v>0</v>
      </c>
    </row>
    <row r="23" spans="1:7" x14ac:dyDescent="0.2">
      <c r="A23" s="26" t="s">
        <v>148</v>
      </c>
      <c r="B23" s="6">
        <v>212042.09</v>
      </c>
      <c r="C23" s="6">
        <v>2.87</v>
      </c>
      <c r="D23" s="6">
        <f t="shared" si="2"/>
        <v>212044.96</v>
      </c>
      <c r="E23" s="6">
        <v>212044.96</v>
      </c>
      <c r="F23" s="6">
        <v>212044.96</v>
      </c>
      <c r="G23" s="6">
        <f t="shared" si="3"/>
        <v>0</v>
      </c>
    </row>
    <row r="24" spans="1:7" x14ac:dyDescent="0.2">
      <c r="A24" s="26" t="s">
        <v>149</v>
      </c>
      <c r="B24" s="6">
        <v>1989685.81</v>
      </c>
      <c r="C24" s="6">
        <v>-313783.57</v>
      </c>
      <c r="D24" s="6">
        <f t="shared" si="2"/>
        <v>1675902.24</v>
      </c>
      <c r="E24" s="6">
        <v>1675902.24</v>
      </c>
      <c r="F24" s="6">
        <v>1675902.24</v>
      </c>
      <c r="G24" s="6">
        <f t="shared" si="3"/>
        <v>0</v>
      </c>
    </row>
    <row r="25" spans="1:7" x14ac:dyDescent="0.2">
      <c r="A25" s="26" t="s">
        <v>150</v>
      </c>
      <c r="B25" s="6">
        <v>38361219.049999997</v>
      </c>
      <c r="C25" s="6">
        <v>4174303.26</v>
      </c>
      <c r="D25" s="6">
        <f t="shared" si="2"/>
        <v>42535522.309999995</v>
      </c>
      <c r="E25" s="6">
        <v>42535522.310000002</v>
      </c>
      <c r="F25" s="6">
        <v>42355842.579999998</v>
      </c>
      <c r="G25" s="6">
        <f t="shared" si="3"/>
        <v>0</v>
      </c>
    </row>
    <row r="26" spans="1:7" x14ac:dyDescent="0.2">
      <c r="A26" s="26" t="s">
        <v>151</v>
      </c>
      <c r="B26" s="6">
        <v>3460993.95</v>
      </c>
      <c r="C26" s="6">
        <v>299838.7</v>
      </c>
      <c r="D26" s="6">
        <f t="shared" si="2"/>
        <v>3760832.6500000004</v>
      </c>
      <c r="E26" s="6">
        <v>3760832.65</v>
      </c>
      <c r="F26" s="6">
        <v>3760832.65</v>
      </c>
      <c r="G26" s="6">
        <f t="shared" si="3"/>
        <v>0</v>
      </c>
    </row>
    <row r="27" spans="1:7" x14ac:dyDescent="0.2">
      <c r="A27" s="26" t="s">
        <v>152</v>
      </c>
      <c r="B27" s="6">
        <v>28228290.829999998</v>
      </c>
      <c r="C27" s="6">
        <v>10245394</v>
      </c>
      <c r="D27" s="6">
        <f t="shared" ref="D27:D38" si="4">B27+C27</f>
        <v>38473684.829999998</v>
      </c>
      <c r="E27" s="6">
        <v>32042239.260000002</v>
      </c>
      <c r="F27" s="6">
        <v>31821690.940000001</v>
      </c>
      <c r="G27" s="6">
        <f t="shared" ref="G27:G38" si="5">D27-E27</f>
        <v>6431445.5699999966</v>
      </c>
    </row>
    <row r="28" spans="1:7" x14ac:dyDescent="0.2">
      <c r="A28" s="26" t="s">
        <v>153</v>
      </c>
      <c r="B28" s="6">
        <v>1251654.23</v>
      </c>
      <c r="C28" s="6">
        <v>-97372.12</v>
      </c>
      <c r="D28" s="6">
        <f t="shared" si="4"/>
        <v>1154282.1099999999</v>
      </c>
      <c r="E28" s="6">
        <v>1154282.1100000001</v>
      </c>
      <c r="F28" s="6">
        <v>1154282.1100000001</v>
      </c>
      <c r="G28" s="6">
        <f t="shared" si="5"/>
        <v>0</v>
      </c>
    </row>
    <row r="29" spans="1:7" x14ac:dyDescent="0.2">
      <c r="A29" s="26" t="s">
        <v>154</v>
      </c>
      <c r="B29" s="6">
        <v>1162620.8600000001</v>
      </c>
      <c r="C29" s="6">
        <v>99380.87</v>
      </c>
      <c r="D29" s="6">
        <f t="shared" ref="D29:D35" si="6">B29+C29</f>
        <v>1262001.73</v>
      </c>
      <c r="E29" s="6">
        <v>1262001.73</v>
      </c>
      <c r="F29" s="6">
        <v>1262001.73</v>
      </c>
      <c r="G29" s="6">
        <f t="shared" ref="G29:G35" si="7">D29-E29</f>
        <v>0</v>
      </c>
    </row>
    <row r="30" spans="1:7" x14ac:dyDescent="0.2">
      <c r="A30" s="26" t="s">
        <v>155</v>
      </c>
      <c r="B30" s="6">
        <v>6006653.0099999998</v>
      </c>
      <c r="C30" s="6">
        <v>-180890.63</v>
      </c>
      <c r="D30" s="6">
        <f t="shared" si="6"/>
        <v>5825762.3799999999</v>
      </c>
      <c r="E30" s="6">
        <v>5815749.6200000001</v>
      </c>
      <c r="F30" s="6">
        <v>5815749.6200000001</v>
      </c>
      <c r="G30" s="6">
        <f t="shared" si="7"/>
        <v>10012.759999999776</v>
      </c>
    </row>
    <row r="31" spans="1:7" x14ac:dyDescent="0.2">
      <c r="A31" s="26" t="s">
        <v>156</v>
      </c>
      <c r="B31" s="6">
        <v>6881146.9000000004</v>
      </c>
      <c r="C31" s="6">
        <v>-459621.5</v>
      </c>
      <c r="D31" s="6">
        <f t="shared" si="6"/>
        <v>6421525.4000000004</v>
      </c>
      <c r="E31" s="6">
        <v>6421525.4000000004</v>
      </c>
      <c r="F31" s="6">
        <v>6421525.4000000004</v>
      </c>
      <c r="G31" s="6">
        <f t="shared" si="7"/>
        <v>0</v>
      </c>
    </row>
    <row r="32" spans="1:7" x14ac:dyDescent="0.2">
      <c r="A32" s="26" t="s">
        <v>157</v>
      </c>
      <c r="B32" s="6">
        <v>1722507.67</v>
      </c>
      <c r="C32" s="6">
        <v>-45817.760000000002</v>
      </c>
      <c r="D32" s="6">
        <f t="shared" ref="D32" si="8">B32+C32</f>
        <v>1676689.91</v>
      </c>
      <c r="E32" s="6">
        <v>1676689.91</v>
      </c>
      <c r="F32" s="6">
        <v>1676689.91</v>
      </c>
      <c r="G32" s="6">
        <f t="shared" ref="G32" si="9">D32-E32</f>
        <v>0</v>
      </c>
    </row>
    <row r="33" spans="1:7" x14ac:dyDescent="0.2">
      <c r="A33" s="26" t="s">
        <v>158</v>
      </c>
      <c r="B33" s="6">
        <v>1171090</v>
      </c>
      <c r="C33" s="6">
        <v>-48761.13</v>
      </c>
      <c r="D33" s="6">
        <f t="shared" si="6"/>
        <v>1122328.8700000001</v>
      </c>
      <c r="E33" s="6">
        <v>1122328.8700000001</v>
      </c>
      <c r="F33" s="6">
        <v>1122328.8700000001</v>
      </c>
      <c r="G33" s="6">
        <f t="shared" si="7"/>
        <v>0</v>
      </c>
    </row>
    <row r="34" spans="1:7" x14ac:dyDescent="0.2">
      <c r="A34" s="26" t="s">
        <v>159</v>
      </c>
      <c r="B34" s="6">
        <v>1415059.25</v>
      </c>
      <c r="C34" s="6">
        <v>183056.89</v>
      </c>
      <c r="D34" s="6">
        <f t="shared" ref="D34" si="10">B34+C34</f>
        <v>1598116.1400000001</v>
      </c>
      <c r="E34" s="6">
        <v>1598116.14</v>
      </c>
      <c r="F34" s="6">
        <v>1598116.14</v>
      </c>
      <c r="G34" s="6">
        <f t="shared" ref="G34" si="11">D34-E34</f>
        <v>0</v>
      </c>
    </row>
    <row r="35" spans="1:7" x14ac:dyDescent="0.2">
      <c r="A35" s="26" t="s">
        <v>160</v>
      </c>
      <c r="B35" s="6">
        <v>903052.17</v>
      </c>
      <c r="C35" s="6">
        <v>1936449.16</v>
      </c>
      <c r="D35" s="6">
        <f t="shared" si="6"/>
        <v>2839501.33</v>
      </c>
      <c r="E35" s="6">
        <v>2839501.33</v>
      </c>
      <c r="F35" s="6">
        <v>911368</v>
      </c>
      <c r="G35" s="6">
        <f t="shared" si="7"/>
        <v>0</v>
      </c>
    </row>
    <row r="36" spans="1:7" x14ac:dyDescent="0.2">
      <c r="A36" s="26" t="s">
        <v>161</v>
      </c>
      <c r="B36" s="6">
        <v>6504506.9299999997</v>
      </c>
      <c r="C36" s="6">
        <v>875343.87</v>
      </c>
      <c r="D36" s="6">
        <f t="shared" si="4"/>
        <v>7379850.7999999998</v>
      </c>
      <c r="E36" s="6">
        <v>7379850.7999999998</v>
      </c>
      <c r="F36" s="6">
        <v>7379850.7999999998</v>
      </c>
      <c r="G36" s="6">
        <f t="shared" si="5"/>
        <v>0</v>
      </c>
    </row>
    <row r="37" spans="1:7" x14ac:dyDescent="0.2">
      <c r="A37" s="26" t="s">
        <v>162</v>
      </c>
      <c r="B37" s="6">
        <v>682909.89</v>
      </c>
      <c r="C37" s="6">
        <v>39020.129999999997</v>
      </c>
      <c r="D37" s="6">
        <f t="shared" si="4"/>
        <v>721930.02</v>
      </c>
      <c r="E37" s="6">
        <v>721930.02</v>
      </c>
      <c r="F37" s="6">
        <v>721930.02</v>
      </c>
      <c r="G37" s="6">
        <f t="shared" si="5"/>
        <v>0</v>
      </c>
    </row>
    <row r="38" spans="1:7" x14ac:dyDescent="0.2">
      <c r="A38" s="26" t="s">
        <v>163</v>
      </c>
      <c r="B38" s="6">
        <v>4101944.24</v>
      </c>
      <c r="C38" s="6">
        <v>3389540.17</v>
      </c>
      <c r="D38" s="6">
        <f t="shared" si="4"/>
        <v>7491484.4100000001</v>
      </c>
      <c r="E38" s="6">
        <v>7491484.4100000001</v>
      </c>
      <c r="F38" s="6">
        <v>7491484.4100000001</v>
      </c>
      <c r="G38" s="6">
        <f t="shared" si="5"/>
        <v>0</v>
      </c>
    </row>
    <row r="39" spans="1:7" x14ac:dyDescent="0.2">
      <c r="A39" s="26" t="s">
        <v>164</v>
      </c>
      <c r="B39" s="6">
        <v>7228857.7999999998</v>
      </c>
      <c r="C39" s="6">
        <v>9537286.9199999999</v>
      </c>
      <c r="D39" s="6">
        <f t="shared" ref="D39:D44" si="12">B39+C39</f>
        <v>16766144.719999999</v>
      </c>
      <c r="E39" s="6">
        <v>16766144.720000001</v>
      </c>
      <c r="F39" s="6">
        <v>16766144.720000001</v>
      </c>
      <c r="G39" s="6">
        <f t="shared" ref="G39:G44" si="13">D39-E39</f>
        <v>0</v>
      </c>
    </row>
    <row r="40" spans="1:7" x14ac:dyDescent="0.2">
      <c r="A40" s="26" t="s">
        <v>165</v>
      </c>
      <c r="B40" s="6">
        <v>554475.32999999996</v>
      </c>
      <c r="C40" s="6">
        <v>31889.01</v>
      </c>
      <c r="D40" s="6">
        <f t="shared" si="12"/>
        <v>586364.34</v>
      </c>
      <c r="E40" s="6">
        <v>586364.34</v>
      </c>
      <c r="F40" s="6">
        <v>586364.34</v>
      </c>
      <c r="G40" s="6">
        <f t="shared" si="13"/>
        <v>0</v>
      </c>
    </row>
    <row r="41" spans="1:7" x14ac:dyDescent="0.2">
      <c r="A41" s="26" t="s">
        <v>166</v>
      </c>
      <c r="B41" s="6">
        <v>70465353.5</v>
      </c>
      <c r="C41" s="6">
        <v>51593139.590000004</v>
      </c>
      <c r="D41" s="6">
        <f t="shared" si="12"/>
        <v>122058493.09</v>
      </c>
      <c r="E41" s="6">
        <v>122058493.06</v>
      </c>
      <c r="F41" s="6">
        <v>122058493.06</v>
      </c>
      <c r="G41" s="6">
        <f t="shared" si="13"/>
        <v>3.0000001192092896E-2</v>
      </c>
    </row>
    <row r="42" spans="1:7" x14ac:dyDescent="0.2">
      <c r="A42" s="26" t="s">
        <v>167</v>
      </c>
      <c r="B42" s="6">
        <v>1510208.41</v>
      </c>
      <c r="C42" s="6">
        <v>7812.26</v>
      </c>
      <c r="D42" s="6">
        <f t="shared" si="12"/>
        <v>1518020.67</v>
      </c>
      <c r="E42" s="6">
        <v>1518020.67</v>
      </c>
      <c r="F42" s="6">
        <v>1518020.67</v>
      </c>
      <c r="G42" s="6">
        <f t="shared" si="13"/>
        <v>0</v>
      </c>
    </row>
    <row r="43" spans="1:7" x14ac:dyDescent="0.2">
      <c r="A43" s="26" t="s">
        <v>168</v>
      </c>
      <c r="B43" s="6">
        <v>10914902.279999999</v>
      </c>
      <c r="C43" s="6">
        <v>-88549.71</v>
      </c>
      <c r="D43" s="6">
        <f t="shared" si="12"/>
        <v>10826352.569999998</v>
      </c>
      <c r="E43" s="6">
        <v>10826352.57</v>
      </c>
      <c r="F43" s="6">
        <v>10826352.57</v>
      </c>
      <c r="G43" s="6">
        <f t="shared" si="13"/>
        <v>0</v>
      </c>
    </row>
    <row r="44" spans="1:7" x14ac:dyDescent="0.2">
      <c r="A44" s="26" t="s">
        <v>169</v>
      </c>
      <c r="B44" s="6">
        <v>0</v>
      </c>
      <c r="C44" s="6">
        <v>159919.51</v>
      </c>
      <c r="D44" s="6">
        <f t="shared" si="12"/>
        <v>159919.51</v>
      </c>
      <c r="E44" s="6">
        <v>159919.51</v>
      </c>
      <c r="F44" s="6">
        <v>159919.51</v>
      </c>
      <c r="G44" s="6">
        <f t="shared" si="13"/>
        <v>0</v>
      </c>
    </row>
    <row r="45" spans="1:7" x14ac:dyDescent="0.2">
      <c r="A45" s="26"/>
      <c r="B45" s="6"/>
      <c r="C45" s="6"/>
      <c r="D45" s="6"/>
      <c r="E45" s="6"/>
      <c r="F45" s="6"/>
      <c r="G45" s="6"/>
    </row>
    <row r="46" spans="1:7" x14ac:dyDescent="0.2">
      <c r="A46" s="13" t="s">
        <v>50</v>
      </c>
      <c r="B46" s="20">
        <f t="shared" ref="B46:G46" si="14">SUM(B6:B45)</f>
        <v>332876198.31999999</v>
      </c>
      <c r="C46" s="20">
        <f t="shared" si="14"/>
        <v>202574992.98999998</v>
      </c>
      <c r="D46" s="20">
        <f t="shared" si="14"/>
        <v>535451191.30999994</v>
      </c>
      <c r="E46" s="20">
        <f t="shared" si="14"/>
        <v>443442290.77000004</v>
      </c>
      <c r="F46" s="20">
        <f t="shared" si="14"/>
        <v>425493611.90000004</v>
      </c>
      <c r="G46" s="20">
        <f t="shared" si="14"/>
        <v>92008900.540000007</v>
      </c>
    </row>
    <row r="49" spans="1:7" ht="45" customHeight="1" x14ac:dyDescent="0.2">
      <c r="A49" s="47" t="s">
        <v>170</v>
      </c>
      <c r="B49" s="45"/>
      <c r="C49" s="45"/>
      <c r="D49" s="45"/>
      <c r="E49" s="45"/>
      <c r="F49" s="45"/>
      <c r="G49" s="46"/>
    </row>
    <row r="50" spans="1:7" x14ac:dyDescent="0.2">
      <c r="A50" s="50" t="s">
        <v>51</v>
      </c>
      <c r="B50" s="47" t="s">
        <v>57</v>
      </c>
      <c r="C50" s="45"/>
      <c r="D50" s="45"/>
      <c r="E50" s="45"/>
      <c r="F50" s="46"/>
      <c r="G50" s="48" t="s">
        <v>56</v>
      </c>
    </row>
    <row r="51" spans="1:7" ht="22.5" x14ac:dyDescent="0.2">
      <c r="A51" s="51"/>
      <c r="B51" s="3" t="s">
        <v>52</v>
      </c>
      <c r="C51" s="3" t="s">
        <v>117</v>
      </c>
      <c r="D51" s="3" t="s">
        <v>53</v>
      </c>
      <c r="E51" s="3" t="s">
        <v>54</v>
      </c>
      <c r="F51" s="3" t="s">
        <v>55</v>
      </c>
      <c r="G51" s="49"/>
    </row>
    <row r="52" spans="1:7" x14ac:dyDescent="0.2">
      <c r="A52" s="52"/>
      <c r="B52" s="4">
        <v>1</v>
      </c>
      <c r="C52" s="4">
        <v>2</v>
      </c>
      <c r="D52" s="4" t="s">
        <v>118</v>
      </c>
      <c r="E52" s="4">
        <v>4</v>
      </c>
      <c r="F52" s="4">
        <v>5</v>
      </c>
      <c r="G52" s="4" t="s">
        <v>119</v>
      </c>
    </row>
    <row r="53" spans="1:7" x14ac:dyDescent="0.2">
      <c r="A53" s="27" t="s">
        <v>8</v>
      </c>
      <c r="B53" s="6">
        <v>0</v>
      </c>
      <c r="C53" s="6">
        <v>0</v>
      </c>
      <c r="D53" s="6">
        <f>B53+C53</f>
        <v>0</v>
      </c>
      <c r="E53" s="6">
        <v>0</v>
      </c>
      <c r="F53" s="6">
        <v>0</v>
      </c>
      <c r="G53" s="6">
        <f>D53-E53</f>
        <v>0</v>
      </c>
    </row>
    <row r="54" spans="1:7" x14ac:dyDescent="0.2">
      <c r="A54" s="27" t="s">
        <v>9</v>
      </c>
      <c r="B54" s="6">
        <v>0</v>
      </c>
      <c r="C54" s="6">
        <v>0</v>
      </c>
      <c r="D54" s="6">
        <f t="shared" ref="D54:D56" si="15">B54+C54</f>
        <v>0</v>
      </c>
      <c r="E54" s="6">
        <v>0</v>
      </c>
      <c r="F54" s="6">
        <v>0</v>
      </c>
      <c r="G54" s="6">
        <f t="shared" ref="G54:G56" si="16">D54-E54</f>
        <v>0</v>
      </c>
    </row>
    <row r="55" spans="1:7" x14ac:dyDescent="0.2">
      <c r="A55" s="27" t="s">
        <v>10</v>
      </c>
      <c r="B55" s="6">
        <v>0</v>
      </c>
      <c r="C55" s="6">
        <v>0</v>
      </c>
      <c r="D55" s="6">
        <f t="shared" si="15"/>
        <v>0</v>
      </c>
      <c r="E55" s="6">
        <v>0</v>
      </c>
      <c r="F55" s="6">
        <v>0</v>
      </c>
      <c r="G55" s="6">
        <f t="shared" si="16"/>
        <v>0</v>
      </c>
    </row>
    <row r="56" spans="1:7" x14ac:dyDescent="0.2">
      <c r="A56" s="27" t="s">
        <v>121</v>
      </c>
      <c r="B56" s="6">
        <v>0</v>
      </c>
      <c r="C56" s="6">
        <v>0</v>
      </c>
      <c r="D56" s="6">
        <f t="shared" si="15"/>
        <v>0</v>
      </c>
      <c r="E56" s="6">
        <v>0</v>
      </c>
      <c r="F56" s="6">
        <v>0</v>
      </c>
      <c r="G56" s="6">
        <f t="shared" si="16"/>
        <v>0</v>
      </c>
    </row>
    <row r="57" spans="1:7" x14ac:dyDescent="0.2">
      <c r="A57" s="13" t="s">
        <v>50</v>
      </c>
      <c r="B57" s="20">
        <f t="shared" ref="B57:G57" si="17">SUM(B53:B56)</f>
        <v>0</v>
      </c>
      <c r="C57" s="20">
        <f t="shared" si="17"/>
        <v>0</v>
      </c>
      <c r="D57" s="20">
        <f t="shared" si="17"/>
        <v>0</v>
      </c>
      <c r="E57" s="20">
        <f t="shared" si="17"/>
        <v>0</v>
      </c>
      <c r="F57" s="20">
        <f t="shared" si="17"/>
        <v>0</v>
      </c>
      <c r="G57" s="20">
        <f t="shared" si="17"/>
        <v>0</v>
      </c>
    </row>
    <row r="60" spans="1:7" ht="45" customHeight="1" x14ac:dyDescent="0.2">
      <c r="A60" s="47" t="s">
        <v>171</v>
      </c>
      <c r="B60" s="45"/>
      <c r="C60" s="45"/>
      <c r="D60" s="45"/>
      <c r="E60" s="45"/>
      <c r="F60" s="45"/>
      <c r="G60" s="46"/>
    </row>
    <row r="61" spans="1:7" x14ac:dyDescent="0.2">
      <c r="A61" s="50" t="s">
        <v>51</v>
      </c>
      <c r="B61" s="47" t="s">
        <v>57</v>
      </c>
      <c r="C61" s="45"/>
      <c r="D61" s="45"/>
      <c r="E61" s="45"/>
      <c r="F61" s="46"/>
      <c r="G61" s="48" t="s">
        <v>56</v>
      </c>
    </row>
    <row r="62" spans="1:7" ht="22.5" x14ac:dyDescent="0.2">
      <c r="A62" s="51"/>
      <c r="B62" s="3" t="s">
        <v>52</v>
      </c>
      <c r="C62" s="3" t="s">
        <v>117</v>
      </c>
      <c r="D62" s="3" t="s">
        <v>53</v>
      </c>
      <c r="E62" s="3" t="s">
        <v>54</v>
      </c>
      <c r="F62" s="3" t="s">
        <v>55</v>
      </c>
      <c r="G62" s="49"/>
    </row>
    <row r="63" spans="1:7" x14ac:dyDescent="0.2">
      <c r="A63" s="52"/>
      <c r="B63" s="4">
        <v>1</v>
      </c>
      <c r="C63" s="4">
        <v>2</v>
      </c>
      <c r="D63" s="4" t="s">
        <v>118</v>
      </c>
      <c r="E63" s="4">
        <v>4</v>
      </c>
      <c r="F63" s="4">
        <v>5</v>
      </c>
      <c r="G63" s="4" t="s">
        <v>119</v>
      </c>
    </row>
    <row r="64" spans="1:7" x14ac:dyDescent="0.2">
      <c r="A64" s="28" t="s">
        <v>12</v>
      </c>
      <c r="B64" s="6">
        <v>10914902.279999999</v>
      </c>
      <c r="C64" s="6">
        <v>15363.87</v>
      </c>
      <c r="D64" s="6">
        <f t="shared" ref="D64:D70" si="18">B64+C64</f>
        <v>10930266.149999999</v>
      </c>
      <c r="E64" s="6">
        <v>10899538.41</v>
      </c>
      <c r="F64" s="6">
        <v>10899538.41</v>
      </c>
      <c r="G64" s="6">
        <f t="shared" ref="G64:G70" si="19">D64-E64</f>
        <v>30727.739999998361</v>
      </c>
    </row>
    <row r="65" spans="1:7" x14ac:dyDescent="0.2">
      <c r="A65" s="28" t="s">
        <v>11</v>
      </c>
      <c r="B65" s="6">
        <v>0</v>
      </c>
      <c r="C65" s="6">
        <v>0</v>
      </c>
      <c r="D65" s="6">
        <f t="shared" si="18"/>
        <v>0</v>
      </c>
      <c r="E65" s="6">
        <v>0</v>
      </c>
      <c r="F65" s="6">
        <v>0</v>
      </c>
      <c r="G65" s="6">
        <f t="shared" si="19"/>
        <v>0</v>
      </c>
    </row>
    <row r="66" spans="1:7" x14ac:dyDescent="0.2">
      <c r="A66" s="28" t="s">
        <v>13</v>
      </c>
      <c r="B66" s="6">
        <v>0</v>
      </c>
      <c r="C66" s="6">
        <v>0</v>
      </c>
      <c r="D66" s="6">
        <f t="shared" si="18"/>
        <v>0</v>
      </c>
      <c r="E66" s="6">
        <v>0</v>
      </c>
      <c r="F66" s="6">
        <v>0</v>
      </c>
      <c r="G66" s="6">
        <f t="shared" si="19"/>
        <v>0</v>
      </c>
    </row>
    <row r="67" spans="1:7" x14ac:dyDescent="0.2">
      <c r="A67" s="28" t="s">
        <v>25</v>
      </c>
      <c r="B67" s="6">
        <v>0</v>
      </c>
      <c r="C67" s="6">
        <v>0</v>
      </c>
      <c r="D67" s="6">
        <f t="shared" si="18"/>
        <v>0</v>
      </c>
      <c r="E67" s="6">
        <v>0</v>
      </c>
      <c r="F67" s="6">
        <v>0</v>
      </c>
      <c r="G67" s="6">
        <f t="shared" si="19"/>
        <v>0</v>
      </c>
    </row>
    <row r="68" spans="1:7" ht="11.25" customHeight="1" x14ac:dyDescent="0.2">
      <c r="A68" s="28" t="s">
        <v>26</v>
      </c>
      <c r="B68" s="6">
        <v>0</v>
      </c>
      <c r="C68" s="6">
        <v>0</v>
      </c>
      <c r="D68" s="6">
        <f t="shared" si="18"/>
        <v>0</v>
      </c>
      <c r="E68" s="6">
        <v>0</v>
      </c>
      <c r="F68" s="6">
        <v>0</v>
      </c>
      <c r="G68" s="6">
        <f t="shared" si="19"/>
        <v>0</v>
      </c>
    </row>
    <row r="69" spans="1:7" x14ac:dyDescent="0.2">
      <c r="A69" s="28" t="s">
        <v>127</v>
      </c>
      <c r="B69" s="6">
        <v>0</v>
      </c>
      <c r="C69" s="6">
        <v>0</v>
      </c>
      <c r="D69" s="6">
        <f t="shared" si="18"/>
        <v>0</v>
      </c>
      <c r="E69" s="6">
        <v>0</v>
      </c>
      <c r="F69" s="6">
        <v>0</v>
      </c>
      <c r="G69" s="6">
        <f t="shared" si="19"/>
        <v>0</v>
      </c>
    </row>
    <row r="70" spans="1:7" x14ac:dyDescent="0.2">
      <c r="A70" s="28" t="s">
        <v>14</v>
      </c>
      <c r="B70" s="6">
        <v>0</v>
      </c>
      <c r="C70" s="6">
        <v>0</v>
      </c>
      <c r="D70" s="6">
        <f t="shared" si="18"/>
        <v>0</v>
      </c>
      <c r="E70" s="6">
        <v>0</v>
      </c>
      <c r="F70" s="6">
        <v>0</v>
      </c>
      <c r="G70" s="6">
        <f t="shared" si="19"/>
        <v>0</v>
      </c>
    </row>
    <row r="71" spans="1:7" x14ac:dyDescent="0.2">
      <c r="A71" s="13" t="s">
        <v>50</v>
      </c>
      <c r="B71" s="20">
        <f t="shared" ref="B71:G71" si="20">SUM(B64:B70)</f>
        <v>10914902.279999999</v>
      </c>
      <c r="C71" s="20">
        <f t="shared" si="20"/>
        <v>15363.87</v>
      </c>
      <c r="D71" s="20">
        <f t="shared" si="20"/>
        <v>10930266.149999999</v>
      </c>
      <c r="E71" s="20">
        <f t="shared" si="20"/>
        <v>10899538.41</v>
      </c>
      <c r="F71" s="20">
        <f t="shared" si="20"/>
        <v>10899538.41</v>
      </c>
      <c r="G71" s="20">
        <f t="shared" si="20"/>
        <v>30727.739999998361</v>
      </c>
    </row>
    <row r="73" spans="1:7" x14ac:dyDescent="0.2">
      <c r="A73" s="1" t="s">
        <v>120</v>
      </c>
    </row>
  </sheetData>
  <sheetProtection formatCells="0" formatColumns="0" formatRows="0" insertRows="0" deleteRows="0" autoFilter="0"/>
  <mergeCells count="12">
    <mergeCell ref="B61:F61"/>
    <mergeCell ref="G61:G62"/>
    <mergeCell ref="B50:F50"/>
    <mergeCell ref="G50:G51"/>
    <mergeCell ref="A60:G60"/>
    <mergeCell ref="A50:A52"/>
    <mergeCell ref="A61:A63"/>
    <mergeCell ref="B2:F2"/>
    <mergeCell ref="G2:G3"/>
    <mergeCell ref="A1:G1"/>
    <mergeCell ref="A49:G49"/>
    <mergeCell ref="A2:A4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68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5"/>
  <sheetViews>
    <sheetView showGridLines="0" tabSelected="1" workbookViewId="0">
      <selection sqref="A1:G1"/>
    </sheetView>
  </sheetViews>
  <sheetFormatPr baseColWidth="10" defaultColWidth="12" defaultRowHeight="11.25" x14ac:dyDescent="0.2"/>
  <cols>
    <col min="1" max="1" width="79" style="2" customWidth="1"/>
    <col min="2" max="7" width="18.33203125" style="2" customWidth="1"/>
    <col min="8" max="16384" width="12" style="2"/>
  </cols>
  <sheetData>
    <row r="1" spans="1:7" ht="50.1" customHeight="1" x14ac:dyDescent="0.2">
      <c r="A1" s="47" t="s">
        <v>129</v>
      </c>
      <c r="B1" s="45"/>
      <c r="C1" s="45"/>
      <c r="D1" s="45"/>
      <c r="E1" s="45"/>
      <c r="F1" s="45"/>
      <c r="G1" s="46"/>
    </row>
    <row r="2" spans="1:7" x14ac:dyDescent="0.2">
      <c r="A2" s="31"/>
      <c r="B2" s="47" t="s">
        <v>57</v>
      </c>
      <c r="C2" s="45"/>
      <c r="D2" s="45"/>
      <c r="E2" s="45"/>
      <c r="F2" s="46"/>
      <c r="G2" s="48" t="s">
        <v>56</v>
      </c>
    </row>
    <row r="3" spans="1:7" ht="24.95" customHeight="1" x14ac:dyDescent="0.2">
      <c r="A3" s="33" t="s">
        <v>51</v>
      </c>
      <c r="B3" s="3" t="s">
        <v>52</v>
      </c>
      <c r="C3" s="3" t="s">
        <v>117</v>
      </c>
      <c r="D3" s="3" t="s">
        <v>53</v>
      </c>
      <c r="E3" s="3" t="s">
        <v>54</v>
      </c>
      <c r="F3" s="3" t="s">
        <v>55</v>
      </c>
      <c r="G3" s="49"/>
    </row>
    <row r="4" spans="1:7" x14ac:dyDescent="0.2">
      <c r="A4" s="35"/>
      <c r="B4" s="4">
        <v>1</v>
      </c>
      <c r="C4" s="4">
        <v>2</v>
      </c>
      <c r="D4" s="4" t="s">
        <v>118</v>
      </c>
      <c r="E4" s="4">
        <v>4</v>
      </c>
      <c r="F4" s="4">
        <v>5</v>
      </c>
      <c r="G4" s="4" t="s">
        <v>119</v>
      </c>
    </row>
    <row r="5" spans="1:7" s="9" customFormat="1" x14ac:dyDescent="0.2">
      <c r="A5" s="39"/>
      <c r="B5" s="40"/>
      <c r="C5" s="40"/>
      <c r="D5" s="40"/>
      <c r="E5" s="40"/>
      <c r="F5" s="40"/>
      <c r="G5" s="40"/>
    </row>
    <row r="6" spans="1:7" x14ac:dyDescent="0.2">
      <c r="A6" s="10" t="s">
        <v>15</v>
      </c>
      <c r="B6" s="15">
        <f t="shared" ref="B6:G6" si="0">SUM(B7:B14)</f>
        <v>171095936.45999998</v>
      </c>
      <c r="C6" s="15">
        <f t="shared" si="0"/>
        <v>120997175.99000001</v>
      </c>
      <c r="D6" s="15">
        <f t="shared" si="0"/>
        <v>292093112.44999999</v>
      </c>
      <c r="E6" s="15">
        <f t="shared" si="0"/>
        <v>241759172.60999998</v>
      </c>
      <c r="F6" s="15">
        <f t="shared" si="0"/>
        <v>241538624.28999999</v>
      </c>
      <c r="G6" s="15">
        <f t="shared" si="0"/>
        <v>50333939.840000004</v>
      </c>
    </row>
    <row r="7" spans="1:7" x14ac:dyDescent="0.2">
      <c r="A7" s="29" t="s">
        <v>40</v>
      </c>
      <c r="B7" s="6">
        <v>7204536.3499999996</v>
      </c>
      <c r="C7" s="6">
        <v>-364572.09</v>
      </c>
      <c r="D7" s="6">
        <f>B7+C7</f>
        <v>6839964.2599999998</v>
      </c>
      <c r="E7" s="6">
        <v>6839964.2599999998</v>
      </c>
      <c r="F7" s="6">
        <v>6839964.2599999998</v>
      </c>
      <c r="G7" s="6">
        <f>D7-E7</f>
        <v>0</v>
      </c>
    </row>
    <row r="8" spans="1:7" x14ac:dyDescent="0.2">
      <c r="A8" s="29" t="s">
        <v>16</v>
      </c>
      <c r="B8" s="6">
        <v>0</v>
      </c>
      <c r="C8" s="6">
        <v>0</v>
      </c>
      <c r="D8" s="6">
        <f t="shared" ref="D8:D14" si="1">B8+C8</f>
        <v>0</v>
      </c>
      <c r="E8" s="6">
        <v>0</v>
      </c>
      <c r="F8" s="6">
        <v>0</v>
      </c>
      <c r="G8" s="6">
        <f t="shared" ref="G8:G14" si="2">D8-E8</f>
        <v>0</v>
      </c>
    </row>
    <row r="9" spans="1:7" x14ac:dyDescent="0.2">
      <c r="A9" s="29" t="s">
        <v>128</v>
      </c>
      <c r="B9" s="6">
        <v>13093052.02</v>
      </c>
      <c r="C9" s="6">
        <v>3112435.43</v>
      </c>
      <c r="D9" s="6">
        <f t="shared" si="1"/>
        <v>16205487.449999999</v>
      </c>
      <c r="E9" s="6">
        <v>16205487.449999999</v>
      </c>
      <c r="F9" s="6">
        <v>16205487.449999999</v>
      </c>
      <c r="G9" s="6">
        <f t="shared" si="2"/>
        <v>0</v>
      </c>
    </row>
    <row r="10" spans="1:7" x14ac:dyDescent="0.2">
      <c r="A10" s="29" t="s">
        <v>3</v>
      </c>
      <c r="B10" s="6">
        <v>0</v>
      </c>
      <c r="C10" s="6">
        <v>0</v>
      </c>
      <c r="D10" s="6">
        <f t="shared" si="1"/>
        <v>0</v>
      </c>
      <c r="E10" s="6">
        <v>0</v>
      </c>
      <c r="F10" s="6">
        <v>0</v>
      </c>
      <c r="G10" s="6">
        <f t="shared" si="2"/>
        <v>0</v>
      </c>
    </row>
    <row r="11" spans="1:7" x14ac:dyDescent="0.2">
      <c r="A11" s="29" t="s">
        <v>22</v>
      </c>
      <c r="B11" s="6">
        <v>39393823.93</v>
      </c>
      <c r="C11" s="6">
        <v>46966835.990000002</v>
      </c>
      <c r="D11" s="6">
        <f t="shared" si="1"/>
        <v>86360659.920000002</v>
      </c>
      <c r="E11" s="6">
        <v>42458165.68</v>
      </c>
      <c r="F11" s="6">
        <v>42458165.68</v>
      </c>
      <c r="G11" s="6">
        <f t="shared" si="2"/>
        <v>43902494.240000002</v>
      </c>
    </row>
    <row r="12" spans="1:7" x14ac:dyDescent="0.2">
      <c r="A12" s="29" t="s">
        <v>17</v>
      </c>
      <c r="B12" s="6">
        <v>0</v>
      </c>
      <c r="C12" s="6">
        <v>0</v>
      </c>
      <c r="D12" s="6">
        <f t="shared" si="1"/>
        <v>0</v>
      </c>
      <c r="E12" s="6">
        <v>0</v>
      </c>
      <c r="F12" s="6">
        <v>0</v>
      </c>
      <c r="G12" s="6">
        <f t="shared" si="2"/>
        <v>0</v>
      </c>
    </row>
    <row r="13" spans="1:7" x14ac:dyDescent="0.2">
      <c r="A13" s="29" t="s">
        <v>41</v>
      </c>
      <c r="B13" s="6">
        <v>70465353.5</v>
      </c>
      <c r="C13" s="6">
        <v>51593139.590000004</v>
      </c>
      <c r="D13" s="6">
        <f t="shared" si="1"/>
        <v>122058493.09</v>
      </c>
      <c r="E13" s="6">
        <v>122058493.06</v>
      </c>
      <c r="F13" s="6">
        <v>122058493.06</v>
      </c>
      <c r="G13" s="6">
        <f t="shared" si="2"/>
        <v>3.0000001192092896E-2</v>
      </c>
    </row>
    <row r="14" spans="1:7" x14ac:dyDescent="0.2">
      <c r="A14" s="29" t="s">
        <v>18</v>
      </c>
      <c r="B14" s="6">
        <v>40939170.659999996</v>
      </c>
      <c r="C14" s="6">
        <v>19689337.07</v>
      </c>
      <c r="D14" s="6">
        <f t="shared" si="1"/>
        <v>60628507.729999997</v>
      </c>
      <c r="E14" s="6">
        <v>54197062.159999996</v>
      </c>
      <c r="F14" s="6">
        <v>53976513.840000004</v>
      </c>
      <c r="G14" s="6">
        <f t="shared" si="2"/>
        <v>6431445.5700000003</v>
      </c>
    </row>
    <row r="15" spans="1:7" x14ac:dyDescent="0.2">
      <c r="A15" s="29"/>
      <c r="B15" s="6"/>
      <c r="C15" s="6"/>
      <c r="D15" s="6"/>
      <c r="E15" s="6"/>
      <c r="F15" s="6"/>
      <c r="G15" s="6"/>
    </row>
    <row r="16" spans="1:7" x14ac:dyDescent="0.2">
      <c r="A16" s="41" t="s">
        <v>19</v>
      </c>
      <c r="B16" s="15">
        <f t="shared" ref="B16:G16" si="3">SUM(B17:B23)</f>
        <v>159462150.44</v>
      </c>
      <c r="C16" s="15">
        <f t="shared" si="3"/>
        <v>39274042.07</v>
      </c>
      <c r="D16" s="15">
        <f t="shared" si="3"/>
        <v>198736192.51000002</v>
      </c>
      <c r="E16" s="15">
        <f t="shared" si="3"/>
        <v>162974387.76000002</v>
      </c>
      <c r="F16" s="15">
        <f t="shared" si="3"/>
        <v>151451980.96000004</v>
      </c>
      <c r="G16" s="15">
        <f t="shared" si="3"/>
        <v>35761804.749999985</v>
      </c>
    </row>
    <row r="17" spans="1:7" x14ac:dyDescent="0.2">
      <c r="A17" s="42" t="s">
        <v>42</v>
      </c>
      <c r="B17" s="6">
        <v>3153038.75</v>
      </c>
      <c r="C17" s="6">
        <v>-255913.42</v>
      </c>
      <c r="D17" s="6">
        <f>B17+C17</f>
        <v>2897125.33</v>
      </c>
      <c r="E17" s="6">
        <v>2774002.93</v>
      </c>
      <c r="F17" s="6">
        <v>2774002.93</v>
      </c>
      <c r="G17" s="6">
        <f t="shared" ref="G17:G23" si="4">D17-E17</f>
        <v>123122.39999999991</v>
      </c>
    </row>
    <row r="18" spans="1:7" x14ac:dyDescent="0.2">
      <c r="A18" s="42" t="s">
        <v>27</v>
      </c>
      <c r="B18" s="6">
        <v>116529726.45999999</v>
      </c>
      <c r="C18" s="6">
        <v>30618618.370000001</v>
      </c>
      <c r="D18" s="6">
        <f t="shared" ref="D18:D23" si="5">B18+C18</f>
        <v>147148344.82999998</v>
      </c>
      <c r="E18" s="6">
        <v>111519675.23999999</v>
      </c>
      <c r="F18" s="6">
        <v>101737362.42</v>
      </c>
      <c r="G18" s="6">
        <f t="shared" si="4"/>
        <v>35628669.589999989</v>
      </c>
    </row>
    <row r="19" spans="1:7" x14ac:dyDescent="0.2">
      <c r="A19" s="42" t="s">
        <v>20</v>
      </c>
      <c r="B19" s="6">
        <v>554475.32999999996</v>
      </c>
      <c r="C19" s="6">
        <v>31889.01</v>
      </c>
      <c r="D19" s="6">
        <f t="shared" si="5"/>
        <v>586364.34</v>
      </c>
      <c r="E19" s="6">
        <v>586364.34</v>
      </c>
      <c r="F19" s="6">
        <v>586364.34</v>
      </c>
      <c r="G19" s="6">
        <f t="shared" si="4"/>
        <v>0</v>
      </c>
    </row>
    <row r="20" spans="1:7" x14ac:dyDescent="0.2">
      <c r="A20" s="42" t="s">
        <v>43</v>
      </c>
      <c r="B20" s="6">
        <v>15333667.609999999</v>
      </c>
      <c r="C20" s="6">
        <v>9362877.8900000006</v>
      </c>
      <c r="D20" s="6">
        <f t="shared" si="5"/>
        <v>24696545.5</v>
      </c>
      <c r="E20" s="6">
        <v>24686532.739999998</v>
      </c>
      <c r="F20" s="6">
        <v>22946438.760000002</v>
      </c>
      <c r="G20" s="6">
        <f t="shared" si="4"/>
        <v>10012.760000001639</v>
      </c>
    </row>
    <row r="21" spans="1:7" x14ac:dyDescent="0.2">
      <c r="A21" s="42" t="s">
        <v>44</v>
      </c>
      <c r="B21" s="6">
        <v>6881146.9000000004</v>
      </c>
      <c r="C21" s="6">
        <v>-459621.5</v>
      </c>
      <c r="D21" s="6">
        <f t="shared" si="5"/>
        <v>6421525.4000000004</v>
      </c>
      <c r="E21" s="6">
        <v>6421525.4000000004</v>
      </c>
      <c r="F21" s="6">
        <v>6421525.4000000004</v>
      </c>
      <c r="G21" s="6">
        <f t="shared" si="4"/>
        <v>0</v>
      </c>
    </row>
    <row r="22" spans="1:7" x14ac:dyDescent="0.2">
      <c r="A22" s="42" t="s">
        <v>45</v>
      </c>
      <c r="B22" s="6">
        <v>10914902.279999999</v>
      </c>
      <c r="C22" s="6">
        <v>71369.8</v>
      </c>
      <c r="D22" s="6">
        <f t="shared" si="5"/>
        <v>10986272.08</v>
      </c>
      <c r="E22" s="6">
        <v>10986272.08</v>
      </c>
      <c r="F22" s="6">
        <v>10986272.08</v>
      </c>
      <c r="G22" s="6">
        <f t="shared" si="4"/>
        <v>0</v>
      </c>
    </row>
    <row r="23" spans="1:7" x14ac:dyDescent="0.2">
      <c r="A23" s="42" t="s">
        <v>4</v>
      </c>
      <c r="B23" s="6">
        <v>6095193.1100000003</v>
      </c>
      <c r="C23" s="6">
        <v>-95178.08</v>
      </c>
      <c r="D23" s="6">
        <f t="shared" si="5"/>
        <v>6000015.0300000003</v>
      </c>
      <c r="E23" s="6">
        <v>6000015.0300000003</v>
      </c>
      <c r="F23" s="6">
        <v>6000015.0300000003</v>
      </c>
      <c r="G23" s="6">
        <f t="shared" si="4"/>
        <v>0</v>
      </c>
    </row>
    <row r="24" spans="1:7" x14ac:dyDescent="0.2">
      <c r="A24" s="43"/>
      <c r="B24" s="6"/>
      <c r="C24" s="6"/>
      <c r="D24" s="6"/>
      <c r="E24" s="6"/>
      <c r="F24" s="6"/>
      <c r="G24" s="6"/>
    </row>
    <row r="25" spans="1:7" x14ac:dyDescent="0.2">
      <c r="A25" s="41" t="s">
        <v>46</v>
      </c>
      <c r="B25" s="15">
        <f t="shared" ref="B25:G25" si="6">SUM(B26:B34)</f>
        <v>2318111.42</v>
      </c>
      <c r="C25" s="15">
        <f t="shared" si="6"/>
        <v>42303774.93</v>
      </c>
      <c r="D25" s="15">
        <f t="shared" si="6"/>
        <v>44621886.350000001</v>
      </c>
      <c r="E25" s="15">
        <f t="shared" si="6"/>
        <v>38708730.399999999</v>
      </c>
      <c r="F25" s="15">
        <f t="shared" si="6"/>
        <v>32503006.650000002</v>
      </c>
      <c r="G25" s="15">
        <f t="shared" si="6"/>
        <v>5913155.950000003</v>
      </c>
    </row>
    <row r="26" spans="1:7" x14ac:dyDescent="0.2">
      <c r="A26" s="42" t="s">
        <v>28</v>
      </c>
      <c r="B26" s="6">
        <v>1415059.25</v>
      </c>
      <c r="C26" s="6">
        <v>183056.89</v>
      </c>
      <c r="D26" s="6">
        <f>B26+C26</f>
        <v>1598116.1400000001</v>
      </c>
      <c r="E26" s="6">
        <v>1598116.14</v>
      </c>
      <c r="F26" s="6">
        <v>1598116.14</v>
      </c>
      <c r="G26" s="6">
        <f t="shared" ref="G26:G34" si="7">D26-E26</f>
        <v>0</v>
      </c>
    </row>
    <row r="27" spans="1:7" x14ac:dyDescent="0.2">
      <c r="A27" s="42" t="s">
        <v>23</v>
      </c>
      <c r="B27" s="6">
        <v>0</v>
      </c>
      <c r="C27" s="6">
        <v>40184268.880000003</v>
      </c>
      <c r="D27" s="6">
        <f t="shared" ref="D27:D34" si="8">B27+C27</f>
        <v>40184268.880000003</v>
      </c>
      <c r="E27" s="6">
        <v>34271112.93</v>
      </c>
      <c r="F27" s="6">
        <v>29993522.510000002</v>
      </c>
      <c r="G27" s="6">
        <f t="shared" si="7"/>
        <v>5913155.950000003</v>
      </c>
    </row>
    <row r="28" spans="1:7" x14ac:dyDescent="0.2">
      <c r="A28" s="42" t="s">
        <v>29</v>
      </c>
      <c r="B28" s="6">
        <v>0</v>
      </c>
      <c r="C28" s="6">
        <v>0</v>
      </c>
      <c r="D28" s="6">
        <f t="shared" si="8"/>
        <v>0</v>
      </c>
      <c r="E28" s="6">
        <v>0</v>
      </c>
      <c r="F28" s="6">
        <v>0</v>
      </c>
      <c r="G28" s="6">
        <f t="shared" si="7"/>
        <v>0</v>
      </c>
    </row>
    <row r="29" spans="1:7" x14ac:dyDescent="0.2">
      <c r="A29" s="42" t="s">
        <v>47</v>
      </c>
      <c r="B29" s="6">
        <v>0</v>
      </c>
      <c r="C29" s="6">
        <v>0</v>
      </c>
      <c r="D29" s="6">
        <f t="shared" si="8"/>
        <v>0</v>
      </c>
      <c r="E29" s="6">
        <v>0</v>
      </c>
      <c r="F29" s="6">
        <v>0</v>
      </c>
      <c r="G29" s="6">
        <f t="shared" si="7"/>
        <v>0</v>
      </c>
    </row>
    <row r="30" spans="1:7" x14ac:dyDescent="0.2">
      <c r="A30" s="42" t="s">
        <v>21</v>
      </c>
      <c r="B30" s="6">
        <v>0</v>
      </c>
      <c r="C30" s="6">
        <v>0</v>
      </c>
      <c r="D30" s="6">
        <f t="shared" si="8"/>
        <v>0</v>
      </c>
      <c r="E30" s="6">
        <v>0</v>
      </c>
      <c r="F30" s="6">
        <v>0</v>
      </c>
      <c r="G30" s="6">
        <f t="shared" si="7"/>
        <v>0</v>
      </c>
    </row>
    <row r="31" spans="1:7" x14ac:dyDescent="0.2">
      <c r="A31" s="42" t="s">
        <v>5</v>
      </c>
      <c r="B31" s="6">
        <v>0</v>
      </c>
      <c r="C31" s="6">
        <v>0</v>
      </c>
      <c r="D31" s="6">
        <f t="shared" si="8"/>
        <v>0</v>
      </c>
      <c r="E31" s="6">
        <v>0</v>
      </c>
      <c r="F31" s="6">
        <v>0</v>
      </c>
      <c r="G31" s="6">
        <f t="shared" si="7"/>
        <v>0</v>
      </c>
    </row>
    <row r="32" spans="1:7" x14ac:dyDescent="0.2">
      <c r="A32" s="42" t="s">
        <v>6</v>
      </c>
      <c r="B32" s="6">
        <v>903052.17</v>
      </c>
      <c r="C32" s="6">
        <v>1936449.16</v>
      </c>
      <c r="D32" s="6">
        <f t="shared" si="8"/>
        <v>2839501.33</v>
      </c>
      <c r="E32" s="6">
        <v>2839501.33</v>
      </c>
      <c r="F32" s="6">
        <v>911368</v>
      </c>
      <c r="G32" s="6">
        <f t="shared" si="7"/>
        <v>0</v>
      </c>
    </row>
    <row r="33" spans="1:7" x14ac:dyDescent="0.2">
      <c r="A33" s="42" t="s">
        <v>48</v>
      </c>
      <c r="B33" s="6">
        <v>0</v>
      </c>
      <c r="C33" s="6">
        <v>0</v>
      </c>
      <c r="D33" s="6">
        <f t="shared" si="8"/>
        <v>0</v>
      </c>
      <c r="E33" s="6">
        <v>0</v>
      </c>
      <c r="F33" s="6">
        <v>0</v>
      </c>
      <c r="G33" s="6">
        <f t="shared" si="7"/>
        <v>0</v>
      </c>
    </row>
    <row r="34" spans="1:7" x14ac:dyDescent="0.2">
      <c r="A34" s="42" t="s">
        <v>30</v>
      </c>
      <c r="B34" s="6">
        <v>0</v>
      </c>
      <c r="C34" s="6">
        <v>0</v>
      </c>
      <c r="D34" s="6">
        <f t="shared" si="8"/>
        <v>0</v>
      </c>
      <c r="E34" s="6">
        <v>0</v>
      </c>
      <c r="F34" s="6">
        <v>0</v>
      </c>
      <c r="G34" s="6">
        <f t="shared" si="7"/>
        <v>0</v>
      </c>
    </row>
    <row r="35" spans="1:7" x14ac:dyDescent="0.2">
      <c r="A35" s="43"/>
      <c r="B35" s="6"/>
      <c r="C35" s="6"/>
      <c r="D35" s="6"/>
      <c r="E35" s="6"/>
      <c r="F35" s="6"/>
      <c r="G35" s="6"/>
    </row>
    <row r="36" spans="1:7" x14ac:dyDescent="0.2">
      <c r="A36" s="41" t="s">
        <v>31</v>
      </c>
      <c r="B36" s="15">
        <f t="shared" ref="B36:G36" si="9">SUM(B37:B40)</f>
        <v>0</v>
      </c>
      <c r="C36" s="15">
        <f t="shared" si="9"/>
        <v>0</v>
      </c>
      <c r="D36" s="15">
        <f t="shared" si="9"/>
        <v>0</v>
      </c>
      <c r="E36" s="15">
        <f t="shared" si="9"/>
        <v>0</v>
      </c>
      <c r="F36" s="15">
        <f t="shared" si="9"/>
        <v>0</v>
      </c>
      <c r="G36" s="15">
        <f t="shared" si="9"/>
        <v>0</v>
      </c>
    </row>
    <row r="37" spans="1:7" x14ac:dyDescent="0.2">
      <c r="A37" s="42" t="s">
        <v>49</v>
      </c>
      <c r="B37" s="6">
        <v>0</v>
      </c>
      <c r="C37" s="6">
        <v>0</v>
      </c>
      <c r="D37" s="6">
        <f>B37+C37</f>
        <v>0</v>
      </c>
      <c r="E37" s="6">
        <v>0</v>
      </c>
      <c r="F37" s="6">
        <v>0</v>
      </c>
      <c r="G37" s="6">
        <f t="shared" ref="G37:G40" si="10">D37-E37</f>
        <v>0</v>
      </c>
    </row>
    <row r="38" spans="1:7" ht="11.25" customHeight="1" x14ac:dyDescent="0.2">
      <c r="A38" s="42" t="s">
        <v>24</v>
      </c>
      <c r="B38" s="6">
        <v>0</v>
      </c>
      <c r="C38" s="6">
        <v>0</v>
      </c>
      <c r="D38" s="6">
        <f t="shared" ref="D38:D40" si="11">B38+C38</f>
        <v>0</v>
      </c>
      <c r="E38" s="6">
        <v>0</v>
      </c>
      <c r="F38" s="6">
        <v>0</v>
      </c>
      <c r="G38" s="6">
        <f t="shared" si="10"/>
        <v>0</v>
      </c>
    </row>
    <row r="39" spans="1:7" x14ac:dyDescent="0.2">
      <c r="A39" s="42" t="s">
        <v>32</v>
      </c>
      <c r="B39" s="6">
        <v>0</v>
      </c>
      <c r="C39" s="6">
        <v>0</v>
      </c>
      <c r="D39" s="6">
        <f t="shared" si="11"/>
        <v>0</v>
      </c>
      <c r="E39" s="6">
        <v>0</v>
      </c>
      <c r="F39" s="6">
        <v>0</v>
      </c>
      <c r="G39" s="6">
        <f t="shared" si="10"/>
        <v>0</v>
      </c>
    </row>
    <row r="40" spans="1:7" x14ac:dyDescent="0.2">
      <c r="A40" s="42" t="s">
        <v>7</v>
      </c>
      <c r="B40" s="6">
        <v>0</v>
      </c>
      <c r="C40" s="6">
        <v>0</v>
      </c>
      <c r="D40" s="6">
        <f t="shared" si="11"/>
        <v>0</v>
      </c>
      <c r="E40" s="6">
        <v>0</v>
      </c>
      <c r="F40" s="6">
        <v>0</v>
      </c>
      <c r="G40" s="6">
        <f t="shared" si="10"/>
        <v>0</v>
      </c>
    </row>
    <row r="41" spans="1:7" x14ac:dyDescent="0.2">
      <c r="A41" s="43"/>
      <c r="B41" s="6"/>
      <c r="C41" s="6"/>
      <c r="D41" s="6"/>
      <c r="E41" s="6"/>
      <c r="F41" s="6"/>
      <c r="G41" s="6"/>
    </row>
    <row r="42" spans="1:7" x14ac:dyDescent="0.2">
      <c r="A42" s="44" t="s">
        <v>50</v>
      </c>
      <c r="B42" s="20">
        <f t="shared" ref="B42:G42" si="12">SUM(B36+B25+B16+B6)</f>
        <v>332876198.31999993</v>
      </c>
      <c r="C42" s="20">
        <f t="shared" si="12"/>
        <v>202574992.99000001</v>
      </c>
      <c r="D42" s="20">
        <f t="shared" si="12"/>
        <v>535451191.31</v>
      </c>
      <c r="E42" s="20">
        <f t="shared" si="12"/>
        <v>443442290.76999998</v>
      </c>
      <c r="F42" s="20">
        <f t="shared" si="12"/>
        <v>425493611.90000004</v>
      </c>
      <c r="G42" s="20">
        <f t="shared" si="12"/>
        <v>92008900.539999992</v>
      </c>
    </row>
    <row r="43" spans="1:7" x14ac:dyDescent="0.2">
      <c r="A43" s="9"/>
      <c r="B43" s="9"/>
      <c r="C43" s="9"/>
      <c r="D43" s="9"/>
      <c r="E43" s="9"/>
      <c r="F43" s="9"/>
      <c r="G43" s="9"/>
    </row>
    <row r="44" spans="1:7" x14ac:dyDescent="0.2">
      <c r="A44" s="9" t="s">
        <v>120</v>
      </c>
      <c r="B44" s="9"/>
      <c r="C44" s="9"/>
      <c r="D44" s="9"/>
      <c r="E44" s="9"/>
      <c r="F44" s="9"/>
      <c r="G44" s="9"/>
    </row>
    <row r="45" spans="1:7" x14ac:dyDescent="0.2">
      <c r="A45" s="9"/>
      <c r="B45" s="9"/>
      <c r="C45" s="9"/>
      <c r="D45" s="9"/>
      <c r="E45" s="9"/>
      <c r="F45" s="9"/>
      <c r="G45" s="9"/>
    </row>
  </sheetData>
  <sheetProtection formatCells="0" formatColumns="0" formatRows="0" autoFilter="0"/>
  <mergeCells count="3">
    <mergeCell ref="B2:F2"/>
    <mergeCell ref="G2:G3"/>
    <mergeCell ref="A1:G1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84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6CB9791-5AC5-4EBD-B818-7938A6165A5F}">
  <ds:schemaRefs>
    <ds:schemaRef ds:uri="http://purl.org/dc/terms/"/>
    <ds:schemaRef ds:uri="http://purl.org/dc/dcmitype/"/>
    <ds:schemaRef ds:uri="http://schemas.microsoft.com/office/2006/documentManagement/types"/>
    <ds:schemaRef ds:uri="http://purl.org/dc/elements/1.1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COG</vt:lpstr>
      <vt:lpstr>CTG</vt:lpstr>
      <vt:lpstr>CA</vt:lpstr>
      <vt:lpstr>CFG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Tesoreria</cp:lastModifiedBy>
  <cp:lastPrinted>2018-07-14T22:21:14Z</cp:lastPrinted>
  <dcterms:created xsi:type="dcterms:W3CDTF">2014-02-10T03:37:14Z</dcterms:created>
  <dcterms:modified xsi:type="dcterms:W3CDTF">2024-01-29T18:59:01Z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