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ge\Downloads\2T26 M09 DIGITAL\"/>
    </mc:Choice>
  </mc:AlternateContent>
  <xr:revisionPtr revIDLastSave="0" documentId="8_{2E124925-6000-444F-9C0A-FB4571829015}" xr6:coauthVersionLast="47" xr6:coauthVersionMax="47" xr10:uidLastSave="{00000000-0000-0000-0000-000000000000}"/>
  <bookViews>
    <workbookView xWindow="-108" yWindow="-108" windowWidth="41496" windowHeight="16776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4" l="1"/>
  <c r="G49" i="4" s="1"/>
  <c r="D48" i="4"/>
  <c r="G48" i="4" s="1"/>
  <c r="D47" i="4"/>
  <c r="G47" i="4" s="1"/>
  <c r="D46" i="4"/>
  <c r="G46" i="4" s="1"/>
  <c r="D45" i="4"/>
  <c r="G45" i="4" s="1"/>
  <c r="D44" i="4"/>
  <c r="G44" i="4" s="1"/>
  <c r="D43" i="4"/>
  <c r="G43" i="4" s="1"/>
  <c r="D42" i="4"/>
  <c r="G42" i="4" s="1"/>
  <c r="D41" i="4"/>
  <c r="G41" i="4" s="1"/>
  <c r="D40" i="4"/>
  <c r="G40" i="4" s="1"/>
  <c r="D39" i="4"/>
  <c r="G39" i="4" s="1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D51" i="4"/>
  <c r="G51" i="4" s="1"/>
  <c r="F52" i="4"/>
  <c r="E52" i="4"/>
  <c r="C52" i="4"/>
  <c r="B52" i="4"/>
  <c r="D50" i="4" l="1"/>
  <c r="G50" i="4" s="1"/>
  <c r="F86" i="4" l="1"/>
  <c r="E86" i="4"/>
  <c r="C86" i="4"/>
  <c r="B86" i="4"/>
  <c r="D84" i="4"/>
  <c r="G84" i="4" s="1"/>
  <c r="D80" i="4"/>
  <c r="G80" i="4" s="1"/>
  <c r="D82" i="4"/>
  <c r="G82" i="4" s="1"/>
  <c r="D78" i="4"/>
  <c r="G78" i="4" s="1"/>
  <c r="D76" i="4"/>
  <c r="G76" i="4" s="1"/>
  <c r="D74" i="4"/>
  <c r="G74" i="4" s="1"/>
  <c r="D72" i="4"/>
  <c r="G72" i="4" s="1"/>
  <c r="D70" i="4"/>
  <c r="G70" i="4" s="1"/>
  <c r="F63" i="4"/>
  <c r="E63" i="4"/>
  <c r="D61" i="4"/>
  <c r="G61" i="4" s="1"/>
  <c r="D60" i="4"/>
  <c r="G60" i="4" s="1"/>
  <c r="D59" i="4"/>
  <c r="G59" i="4" s="1"/>
  <c r="D58" i="4"/>
  <c r="G58" i="4" s="1"/>
  <c r="C63" i="4"/>
  <c r="B63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52" i="4" s="1"/>
  <c r="D52" i="4"/>
  <c r="G86" i="4"/>
  <c r="D86" i="4"/>
  <c r="G63" i="4"/>
  <c r="D63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<sst xmlns="http://schemas.openxmlformats.org/spreadsheetml/2006/main" count="230" uniqueCount="177">
  <si>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</si>
  <si>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</si>
  <si>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</si>
  <si>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</si>
  <si>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</si>
  <si>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</si>
  <si>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</si>
  <si>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</si>
  <si>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</si>
  <si>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</si>
  <si>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</si>
  <si>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</si>
  <si>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</si>
  <si>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</si>
  <si>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</si>
  <si>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</si>
  <si>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</si>
  <si>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</si>
  <si>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</si>
  <si>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</si>
  <si>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</si>
  <si>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</si>
  <si>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</si>
  <si>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</si>
  <si>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</si>
  <si>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</si>
  <si>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</si>
  <si>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</si>
  <si>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</si>
  <si>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</si>
  <si>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</si>
  <si>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</si>
  <si>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</si>
  <si>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</si>
  <si>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</si>
  <si>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</si>
  <si>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</si>
  <si>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</si>
  <si>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</si>
  <si>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</si>
  <si>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</si>
  <si>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</si>
  <si>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</si>
  <si>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</si>
  <si>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</si>
  <si>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</si>
  <si>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</si>
  <si>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</si>
  <si>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</si>
  <si>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</si>
  <si>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</si>
  <si>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</si>
  <si>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</si>
  <si>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</si>
  <si>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</si>
  <si>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</si>
  <si>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</si>
  <si>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</si>
  <si>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</si>
  <si>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</si>
  <si>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</si>
  <si>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</si>
  <si>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</si>
  <si>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</si>
  <si>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</si>
  <si>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</si>
  <si>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</si>
  <si>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</si>
  <si>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</si>
  <si>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</si>
  <si>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</si>
  <si>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</si>
  <si>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</si>
  <si>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</si>
  <si>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</si>
  <si>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</si>
  <si>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</si>
  <si>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</si>
  <si>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</si>
  <si>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</si>
  <si>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</si>
  <si>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</si>
  <si>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</si>
  <si>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</si>
  <si>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</si>
  <si>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</si>
  <si>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</si>
  <si>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</si>
  <si>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</si>
  <si>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</si>
  <si>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</si>
  <si>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</si>
  <si>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</si>
  <si>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</si>
  <si>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</si>
  <si>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</si>
  <si>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</si>
  <si>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</si>
  <si>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</si>
  <si>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</si>
  <si>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</si>
  <si>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</si>
  <si>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</si>
  <si>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</si>
  <si>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</si>
  <si>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</si>
  <si>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</si>
  <si>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</si>
  <si>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</si>
  <si>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</si>
  <si>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</si>
  <si>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</si>
  <si>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</si>
  <si>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</si>
  <si>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</si>
  <si>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</si>
  <si>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</si>
  <si>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</si>
  <si>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</si>
  <si>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</si>
  <si>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</si>
  <si>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</si>
  <si>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</si>
  <si>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</si>
  <si>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</si>
  <si>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</si>
  <si>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</si>
  <si>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</si>
  <si>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Municipio de Cortázar, Gto.
Estado Analítico del Ejercicio del Presupuesto de Egresos
Clasificación por Objeto del Gasto (Capítulo y Concepto)
Del 1 de Enero al 30 de Junio de 2026
(Cifras en Pesos)</t>
  </si>
  <si>
    <t>Municipio de Cortázar, Gto.
Estado Analítico del Ejercicio del Presupuesto de Egresos
Clasificación Económica (por Tipo de Gasto)
Del 1 de Enero al 30 de Junio de 2026
(Cifras en Pesos)</t>
  </si>
  <si>
    <t>31111M090010100 PRESIDENTE MUNICIPAL</t>
  </si>
  <si>
    <t>31111M090010200 SINDICO</t>
  </si>
  <si>
    <t>31111M090010300 REGIDORES</t>
  </si>
  <si>
    <t>31111M090020000 PRESIDENCIA MPAL</t>
  </si>
  <si>
    <t>31111M090030100 SECRETARIA DEL AYUNTAMIE</t>
  </si>
  <si>
    <t>31111M090030200 JEFATURA DE MEDIO AMBIEN</t>
  </si>
  <si>
    <t>31111M090030300 COORDINACION DE MEJORA R</t>
  </si>
  <si>
    <t>31111M090030400 COORDINACION DE ACCESO A</t>
  </si>
  <si>
    <t>31111M090030500 DELEGADOS MUNICIPALES</t>
  </si>
  <si>
    <t>31111M090030600 PROCURADURIA DE LOS NIÑO</t>
  </si>
  <si>
    <t>31111M090040100 TESORERIA MUNICIPAL</t>
  </si>
  <si>
    <t>31111M090040200 JEFATURA DE COMPRAS</t>
  </si>
  <si>
    <t>31111M090040300 JEFATURA DE CATASTRO E I</t>
  </si>
  <si>
    <t>31111M090040400 JEFATURA DE FISCALIZACIO</t>
  </si>
  <si>
    <t>31111M090040500 COORDINACION DE MERCADOS</t>
  </si>
  <si>
    <t>31111M090050000 DIRECCION DE OBRAS PUBLI</t>
  </si>
  <si>
    <t>31111M090060000 DIRECCION DE DESARROLLO</t>
  </si>
  <si>
    <t>31111M090070100 DIRECCION DE DESARROLLO</t>
  </si>
  <si>
    <t>31111M090080000 DIRECCION DE JURIDICO Y</t>
  </si>
  <si>
    <t>31111M090090100 DIRECCION DE SERVICIOS P</t>
  </si>
  <si>
    <t>31111M090090200 JEFATURA DEL RASTRO MUNI</t>
  </si>
  <si>
    <t>31111M090100100 OFICIALIA MAYOR</t>
  </si>
  <si>
    <t>31111M090100200 COORDINACION DE MANTENIM</t>
  </si>
  <si>
    <t>31111M090100300 COORDINACION DE INFORMAT</t>
  </si>
  <si>
    <t>31111M090110100 DIRECCION DE ARTE, CULTU</t>
  </si>
  <si>
    <t>31111M090110200 JEFATURA DE GESTION EDUC</t>
  </si>
  <si>
    <t>31111M090110300 COORDINACION DE BIBLIOTE</t>
  </si>
  <si>
    <t>31111M090110400 COORDINACION DE ATENCION</t>
  </si>
  <si>
    <t>31111M090120100 DIRECCION DE DESARROLLO</t>
  </si>
  <si>
    <t>31111M090120200 COORDINACION DE TURISMO</t>
  </si>
  <si>
    <t>31111M090130000 DIRECCION DE CULTURA FIS</t>
  </si>
  <si>
    <t>31111M090140000 DIRECCION DE ATENCION IN</t>
  </si>
  <si>
    <t>31111M090150000 DIRECCION DE DESARROLLO</t>
  </si>
  <si>
    <t>31111M090160000 DIRECCION DE COMUNICACIO</t>
  </si>
  <si>
    <t>31111M090170000 DIRECCION DE SALUD</t>
  </si>
  <si>
    <t>31111M090180000 SISTEMA MUNICIPAL DE SEG</t>
  </si>
  <si>
    <t>31111M090180100 TRANSITO MUNICIPAL</t>
  </si>
  <si>
    <t>31111M090190000 CONTRALORIA</t>
  </si>
  <si>
    <t>31111M090200000 COORDINACION DE DISCAPAC</t>
  </si>
  <si>
    <t>31111M090210000 COORDINACION DE PROTECCI</t>
  </si>
  <si>
    <t>31111M090220000 COORDINACION DE DIVERSID</t>
  </si>
  <si>
    <t>31111M090230000 COORDINACION DE MIGRANTE</t>
  </si>
  <si>
    <t>31111M090240000 CRONISTA MUNICIPAL</t>
  </si>
  <si>
    <t>31111M090250000 DIRECCION DE ARCHIVO MUN</t>
  </si>
  <si>
    <t>31111M090900000 ORGANISMOS PARAMUNICIPAL</t>
  </si>
  <si>
    <t>Municipio de Cortázar, Gto.
Estado Analítico del Ejercicio del Presupuesto de Egresos
Clasificación Administrativa
Del 1 de Enero al 30 de Junio de 2026
(Cifras en Pesos)</t>
  </si>
  <si>
    <t>Municipio de Cortázar,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</si>
</sst>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Border="1" applyProtection="1">
      <protection locked="0"/>
    </xf>
    <xf numFmtId="4" fontId="6" fillId="0" borderId="5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4" fontId="6" fillId="0" borderId="9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411480</xdr:colOff>
      <xdr:row>90</xdr:row>
      <xdr:rowOff>68580</xdr:rowOff>
    </xdr:from>
    <xdr:to>
      <xdr:col>5</xdr:col>
      <xdr:colOff>884671</xdr:colOff>
      <xdr:row>97</xdr:row>
      <xdr:rowOff>7693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8646493-BC16-9D06-CDF7-1E958725D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1480" y="14348460"/>
          <a:ext cx="8664691" cy="845893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0</xdr:row>
      <xdr:rowOff>76200</xdr:rowOff>
    </xdr:from>
    <xdr:to>
      <xdr:col>0</xdr:col>
      <xdr:colOff>920115</xdr:colOff>
      <xdr:row>0</xdr:row>
      <xdr:rowOff>634150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8AC5B3-55AD-4464-952E-694750AC1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76200"/>
          <a:ext cx="828675" cy="557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828675</xdr:colOff>
      <xdr:row>0</xdr:row>
      <xdr:rowOff>557950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58D783-31BD-4B4D-A261-861FB0EFA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8675" cy="557950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121921</xdr:colOff>
      <xdr:row>19</xdr:row>
      <xdr:rowOff>76201</xdr:rowOff>
    </xdr:from>
    <xdr:to>
      <xdr:col>6</xdr:col>
      <xdr:colOff>533401</xdr:colOff>
      <xdr:row>25</xdr:row>
      <xdr:rowOff>63695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3AE358-2FAF-B6E8-E424-95119165E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1" y="3223261"/>
          <a:ext cx="7833360" cy="7647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81</xdr:row>
      <xdr:rowOff>22860</xdr:rowOff>
    </xdr:from>
    <xdr:to>
      <xdr:col>6</xdr:col>
      <xdr:colOff>465571</xdr:colOff>
      <xdr:row>87</xdr:row>
      <xdr:rowOff>91513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647940-EF8F-C1B5-70DE-2D32E4461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1338560"/>
          <a:ext cx="8664691" cy="845893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0</xdr:row>
      <xdr:rowOff>106680</xdr:rowOff>
    </xdr:from>
    <xdr:to>
      <xdr:col>0</xdr:col>
      <xdr:colOff>920115</xdr:colOff>
      <xdr:row>0</xdr:row>
      <xdr:rowOff>664630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B273A53-E962-4ABE-AB95-BD39A2407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106680"/>
          <a:ext cx="828675" cy="557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45720</xdr:rowOff>
    </xdr:from>
    <xdr:to>
      <xdr:col>0</xdr:col>
      <xdr:colOff>920115</xdr:colOff>
      <xdr:row>0</xdr:row>
      <xdr:rowOff>603670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041185-BACF-4F37-82DD-EFFAF8B39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45720"/>
          <a:ext cx="828675" cy="557950"/>
        </a:xfrm>
        <a:prstGeom prst="rect">
          <a:avLst/>
        </a:prstGeom>
      </xdr:spPr>
    </xdr:pic>
    <xdr:clientData/>
  </xdr:twoCellAnchor>
  <xdr:twoCellAnchor editAs="oneCell">
    <xdr:from>
      <xdr:col>0</xdr:col>
      <xdr:colOff>259080</xdr:colOff>
      <xdr:row>45</xdr:row>
      <xdr:rowOff>0</xdr:rowOff>
    </xdr:from>
    <xdr:to>
      <xdr:col>5</xdr:col>
      <xdr:colOff>808471</xdr:colOff>
      <xdr:row>51</xdr:row>
      <xdr:rowOff>68653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180CC0-0336-71F7-4C07-646A8173F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9080" y="6614160"/>
          <a:ext cx="8664691" cy="8458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8"/>
  <sheetViews>
    <sheetView showGridLines="0" topLeftCell="A22" zoomScale="150" zoomScaleNormal="150" workbookViewId="0">
      <selection sqref="A1:G1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57" customHeight="1" x14ac:dyDescent="0.2">
      <c r="A1" s="31" t="s">
        <v>175</v>
      </c>
      <c r="B1" s="32"/>
      <c r="C1" s="32"/>
      <c r="D1" s="32"/>
      <c r="E1" s="32"/>
      <c r="F1" s="32"/>
      <c r="G1" s="33"/>
    </row>
    <row r="2" spans="1:7" x14ac:dyDescent="0.2">
      <c r="A2" s="19"/>
      <c r="B2" s="30" t="s">
        <v>56</v>
      </c>
      <c r="C2" s="26"/>
      <c r="D2" s="26"/>
      <c r="E2" s="26"/>
      <c r="F2" s="27"/>
      <c r="G2" s="28" t="s">
        <v>55</v>
      </c>
    </row>
    <row r="3" spans="1:7" ht="24.9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29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130</v>
      </c>
      <c r="B5" s="34">
        <v>809455.46</v>
      </c>
      <c r="C5" s="34">
        <v>43564.93</v>
      </c>
      <c r="D5" s="34">
        <f>B5+C5</f>
        <v>853020.39</v>
      </c>
      <c r="E5" s="34">
        <v>372440.46</v>
      </c>
      <c r="F5" s="34">
        <v>372440.46</v>
      </c>
      <c r="G5" s="34">
        <f>D5-E5</f>
        <v>480579.93</v>
      </c>
    </row>
    <row r="6" spans="1:7" x14ac:dyDescent="0.2">
      <c r="A6" s="14" t="s">
        <v>131</v>
      </c>
      <c r="B6" s="34">
        <v>1152052.21</v>
      </c>
      <c r="C6" s="34">
        <v>76364.320000000007</v>
      </c>
      <c r="D6" s="34">
        <f t="shared" ref="D6:D11" si="0">B6+C6</f>
        <v>1228416.53</v>
      </c>
      <c r="E6" s="34">
        <v>583298.98</v>
      </c>
      <c r="F6" s="34">
        <v>583298.98</v>
      </c>
      <c r="G6" s="34">
        <f t="shared" ref="G6:G11" si="1">D6-E6</f>
        <v>645117.55000000005</v>
      </c>
    </row>
    <row r="7" spans="1:7" x14ac:dyDescent="0.2">
      <c r="A7" s="14" t="s">
        <v>132</v>
      </c>
      <c r="B7" s="34">
        <v>4690780</v>
      </c>
      <c r="C7" s="34">
        <v>265841.89</v>
      </c>
      <c r="D7" s="34">
        <f t="shared" si="0"/>
        <v>4956621.8899999997</v>
      </c>
      <c r="E7" s="34">
        <v>2116144.42</v>
      </c>
      <c r="F7" s="34">
        <v>2116144.42</v>
      </c>
      <c r="G7" s="34">
        <f t="shared" si="1"/>
        <v>2840477.4699999997</v>
      </c>
    </row>
    <row r="8" spans="1:7" x14ac:dyDescent="0.2">
      <c r="A8" s="14" t="s">
        <v>133</v>
      </c>
      <c r="B8" s="34">
        <v>12206190.48</v>
      </c>
      <c r="C8" s="34">
        <v>101688.89</v>
      </c>
      <c r="D8" s="34">
        <f t="shared" si="0"/>
        <v>12307879.370000001</v>
      </c>
      <c r="E8" s="34">
        <v>7098424.0499999998</v>
      </c>
      <c r="F8" s="34">
        <v>6922765.3899999997</v>
      </c>
      <c r="G8" s="34">
        <f t="shared" si="1"/>
        <v>5209455.3200000012</v>
      </c>
    </row>
    <row r="9" spans="1:7" x14ac:dyDescent="0.2">
      <c r="A9" s="14" t="s">
        <v>134</v>
      </c>
      <c r="B9" s="34">
        <v>2352196.13</v>
      </c>
      <c r="C9" s="34">
        <v>53226</v>
      </c>
      <c r="D9" s="34">
        <f t="shared" si="0"/>
        <v>2405422.13</v>
      </c>
      <c r="E9" s="34">
        <v>1116944.57</v>
      </c>
      <c r="F9" s="34">
        <v>1087409.78</v>
      </c>
      <c r="G9" s="34">
        <f t="shared" si="1"/>
        <v>1288477.5599999998</v>
      </c>
    </row>
    <row r="10" spans="1:7" x14ac:dyDescent="0.2">
      <c r="A10" s="14" t="s">
        <v>135</v>
      </c>
      <c r="B10" s="34">
        <v>2687614.23</v>
      </c>
      <c r="C10" s="34">
        <v>67745.98</v>
      </c>
      <c r="D10" s="34">
        <f t="shared" si="0"/>
        <v>2755360.21</v>
      </c>
      <c r="E10" s="34">
        <v>1203990.21</v>
      </c>
      <c r="F10" s="34">
        <v>1144996.24</v>
      </c>
      <c r="G10" s="34">
        <f t="shared" si="1"/>
        <v>1551370</v>
      </c>
    </row>
    <row r="11" spans="1:7" x14ac:dyDescent="0.2">
      <c r="A11" s="14" t="s">
        <v>136</v>
      </c>
      <c r="B11" s="34">
        <v>1043723.98</v>
      </c>
      <c r="C11" s="34">
        <v>175654.98</v>
      </c>
      <c r="D11" s="34">
        <f t="shared" si="0"/>
        <v>1219378.96</v>
      </c>
      <c r="E11" s="34">
        <v>491395.91</v>
      </c>
      <c r="F11" s="34">
        <v>487857.91</v>
      </c>
      <c r="G11" s="34">
        <f t="shared" si="1"/>
        <v>727983.05</v>
      </c>
    </row>
    <row r="12" spans="1:7" x14ac:dyDescent="0.2">
      <c r="A12" s="14" t="s">
        <v>137</v>
      </c>
      <c r="B12" s="34">
        <v>736843.52</v>
      </c>
      <c r="C12" s="34">
        <v>1350</v>
      </c>
      <c r="D12" s="34">
        <f t="shared" ref="D12" si="2">B12+C12</f>
        <v>738193.52</v>
      </c>
      <c r="E12" s="34">
        <v>304329.75</v>
      </c>
      <c r="F12" s="34">
        <v>303807.75</v>
      </c>
      <c r="G12" s="34">
        <f t="shared" ref="G12" si="3">D12-E12</f>
        <v>433863.77</v>
      </c>
    </row>
    <row r="13" spans="1:7" x14ac:dyDescent="0.2">
      <c r="A13" s="14" t="s">
        <v>138</v>
      </c>
      <c r="B13" s="34">
        <v>1176474.76</v>
      </c>
      <c r="C13" s="34">
        <v>0</v>
      </c>
      <c r="D13" s="34">
        <f t="shared" ref="D13" si="4">B13+C13</f>
        <v>1176474.76</v>
      </c>
      <c r="E13" s="34">
        <v>515513.18</v>
      </c>
      <c r="F13" s="34">
        <v>515513.18</v>
      </c>
      <c r="G13" s="34">
        <f t="shared" ref="G13" si="5">D13-E13</f>
        <v>660961.58000000007</v>
      </c>
    </row>
    <row r="14" spans="1:7" x14ac:dyDescent="0.2">
      <c r="A14" s="14" t="s">
        <v>139</v>
      </c>
      <c r="B14" s="34">
        <v>992864.75</v>
      </c>
      <c r="C14" s="34">
        <v>0</v>
      </c>
      <c r="D14" s="34">
        <f t="shared" ref="D14" si="6">B14+C14</f>
        <v>992864.75</v>
      </c>
      <c r="E14" s="34">
        <v>329922.01</v>
      </c>
      <c r="F14" s="34">
        <v>329922.01</v>
      </c>
      <c r="G14" s="34">
        <f t="shared" ref="G14" si="7">D14-E14</f>
        <v>662942.74</v>
      </c>
    </row>
    <row r="15" spans="1:7" x14ac:dyDescent="0.2">
      <c r="A15" s="14" t="s">
        <v>140</v>
      </c>
      <c r="B15" s="34">
        <v>49634184.149999999</v>
      </c>
      <c r="C15" s="34">
        <v>193162.58</v>
      </c>
      <c r="D15" s="34">
        <f t="shared" ref="D15" si="8">B15+C15</f>
        <v>49827346.729999997</v>
      </c>
      <c r="E15" s="34">
        <v>23251463.489999998</v>
      </c>
      <c r="F15" s="34">
        <v>23033372.190000001</v>
      </c>
      <c r="G15" s="34">
        <f t="shared" ref="G15" si="9">D15-E15</f>
        <v>26575883.239999998</v>
      </c>
    </row>
    <row r="16" spans="1:7" x14ac:dyDescent="0.2">
      <c r="A16" s="14" t="s">
        <v>141</v>
      </c>
      <c r="B16" s="34">
        <v>2652273.7000000002</v>
      </c>
      <c r="C16" s="34">
        <v>504038.97</v>
      </c>
      <c r="D16" s="34">
        <f t="shared" ref="D16" si="10">B16+C16</f>
        <v>3156312.67</v>
      </c>
      <c r="E16" s="34">
        <v>1160497.72</v>
      </c>
      <c r="F16" s="34">
        <v>1128901.1399999999</v>
      </c>
      <c r="G16" s="34">
        <f t="shared" ref="G16" si="11">D16-E16</f>
        <v>1995814.95</v>
      </c>
    </row>
    <row r="17" spans="1:7" x14ac:dyDescent="0.2">
      <c r="A17" s="14" t="s">
        <v>142</v>
      </c>
      <c r="B17" s="34">
        <v>3179124.86</v>
      </c>
      <c r="C17" s="34">
        <v>-125496.41</v>
      </c>
      <c r="D17" s="34">
        <f t="shared" ref="D17" si="12">B17+C17</f>
        <v>3053628.4499999997</v>
      </c>
      <c r="E17" s="34">
        <v>1316369.94</v>
      </c>
      <c r="F17" s="34">
        <v>1316369.94</v>
      </c>
      <c r="G17" s="34">
        <f t="shared" ref="G17" si="13">D17-E17</f>
        <v>1737258.5099999998</v>
      </c>
    </row>
    <row r="18" spans="1:7" x14ac:dyDescent="0.2">
      <c r="A18" s="14" t="s">
        <v>143</v>
      </c>
      <c r="B18" s="34">
        <v>2365672.91</v>
      </c>
      <c r="C18" s="34">
        <v>34916</v>
      </c>
      <c r="D18" s="34">
        <f t="shared" ref="D18" si="14">B18+C18</f>
        <v>2400588.91</v>
      </c>
      <c r="E18" s="34">
        <v>1071067.27</v>
      </c>
      <c r="F18" s="34">
        <v>1064186.92</v>
      </c>
      <c r="G18" s="34">
        <f t="shared" ref="G18" si="15">D18-E18</f>
        <v>1329521.6400000001</v>
      </c>
    </row>
    <row r="19" spans="1:7" x14ac:dyDescent="0.2">
      <c r="A19" s="14" t="s">
        <v>144</v>
      </c>
      <c r="B19" s="34">
        <v>5742138.0499999998</v>
      </c>
      <c r="C19" s="34">
        <v>372399.9</v>
      </c>
      <c r="D19" s="34">
        <f t="shared" ref="D19" si="16">B19+C19</f>
        <v>6114537.9500000002</v>
      </c>
      <c r="E19" s="34">
        <v>2782728.02</v>
      </c>
      <c r="F19" s="34">
        <v>2766819.38</v>
      </c>
      <c r="G19" s="34">
        <f t="shared" ref="G19" si="17">D19-E19</f>
        <v>3331809.93</v>
      </c>
    </row>
    <row r="20" spans="1:7" x14ac:dyDescent="0.2">
      <c r="A20" s="14" t="s">
        <v>145</v>
      </c>
      <c r="B20" s="34">
        <v>54219276.109999999</v>
      </c>
      <c r="C20" s="34">
        <v>34652781.640000001</v>
      </c>
      <c r="D20" s="34">
        <f t="shared" ref="D20" si="18">B20+C20</f>
        <v>88872057.75</v>
      </c>
      <c r="E20" s="34">
        <v>16775052.85</v>
      </c>
      <c r="F20" s="34">
        <v>16002724.66</v>
      </c>
      <c r="G20" s="34">
        <f t="shared" ref="G20" si="19">D20-E20</f>
        <v>72097004.900000006</v>
      </c>
    </row>
    <row r="21" spans="1:7" x14ac:dyDescent="0.2">
      <c r="A21" s="14" t="s">
        <v>146</v>
      </c>
      <c r="B21" s="34">
        <v>2219475.94</v>
      </c>
      <c r="C21" s="34">
        <v>50000</v>
      </c>
      <c r="D21" s="34">
        <f t="shared" ref="D21" si="20">B21+C21</f>
        <v>2269475.94</v>
      </c>
      <c r="E21" s="34">
        <v>976801.53</v>
      </c>
      <c r="F21" s="34">
        <v>967509.74</v>
      </c>
      <c r="G21" s="34">
        <f t="shared" ref="G21" si="21">D21-E21</f>
        <v>1292674.4099999999</v>
      </c>
    </row>
    <row r="22" spans="1:7" x14ac:dyDescent="0.2">
      <c r="A22" s="14" t="s">
        <v>147</v>
      </c>
      <c r="B22" s="34">
        <v>3631187.09</v>
      </c>
      <c r="C22" s="34">
        <v>374706.14</v>
      </c>
      <c r="D22" s="34">
        <f t="shared" ref="D22" si="22">B22+C22</f>
        <v>4005893.23</v>
      </c>
      <c r="E22" s="34">
        <v>1735420.53</v>
      </c>
      <c r="F22" s="34">
        <v>1729598.31</v>
      </c>
      <c r="G22" s="34">
        <f t="shared" ref="G22" si="23">D22-E22</f>
        <v>2270472.7000000002</v>
      </c>
    </row>
    <row r="23" spans="1:7" x14ac:dyDescent="0.2">
      <c r="A23" s="14" t="s">
        <v>148</v>
      </c>
      <c r="B23" s="34">
        <v>1465826.69</v>
      </c>
      <c r="C23" s="34">
        <v>183952</v>
      </c>
      <c r="D23" s="34">
        <f t="shared" ref="D23" si="24">B23+C23</f>
        <v>1649778.69</v>
      </c>
      <c r="E23" s="34">
        <v>652586.85</v>
      </c>
      <c r="F23" s="34">
        <v>651086.85</v>
      </c>
      <c r="G23" s="34">
        <f t="shared" ref="G23" si="25">D23-E23</f>
        <v>997191.84</v>
      </c>
    </row>
    <row r="24" spans="1:7" x14ac:dyDescent="0.2">
      <c r="A24" s="14" t="s">
        <v>149</v>
      </c>
      <c r="B24" s="34">
        <v>77358264.030000001</v>
      </c>
      <c r="C24" s="34">
        <v>5509757.4500000002</v>
      </c>
      <c r="D24" s="34">
        <f t="shared" ref="D24" si="26">B24+C24</f>
        <v>82868021.480000004</v>
      </c>
      <c r="E24" s="34">
        <v>41682282.140000001</v>
      </c>
      <c r="F24" s="34">
        <v>37839496.009999998</v>
      </c>
      <c r="G24" s="34">
        <f t="shared" ref="G24" si="27">D24-E24</f>
        <v>41185739.340000004</v>
      </c>
    </row>
    <row r="25" spans="1:7" x14ac:dyDescent="0.2">
      <c r="A25" s="14" t="s">
        <v>150</v>
      </c>
      <c r="B25" s="34">
        <v>5676574.96</v>
      </c>
      <c r="C25" s="34">
        <v>88455.85</v>
      </c>
      <c r="D25" s="34">
        <f t="shared" ref="D25" si="28">B25+C25</f>
        <v>5765030.8099999996</v>
      </c>
      <c r="E25" s="34">
        <v>2493790.92</v>
      </c>
      <c r="F25" s="34">
        <v>2169963.15</v>
      </c>
      <c r="G25" s="34">
        <f t="shared" ref="G25" si="29">D25-E25</f>
        <v>3271239.8899999997</v>
      </c>
    </row>
    <row r="26" spans="1:7" x14ac:dyDescent="0.2">
      <c r="A26" s="14" t="s">
        <v>151</v>
      </c>
      <c r="B26" s="34">
        <v>38357739.030000001</v>
      </c>
      <c r="C26" s="34">
        <v>4528221.47</v>
      </c>
      <c r="D26" s="34">
        <f t="shared" ref="D26" si="30">B26+C26</f>
        <v>42885960.5</v>
      </c>
      <c r="E26" s="34">
        <v>23421686.100000001</v>
      </c>
      <c r="F26" s="34">
        <v>23305652.370000001</v>
      </c>
      <c r="G26" s="34">
        <f t="shared" ref="G26" si="31">D26-E26</f>
        <v>19464274.399999999</v>
      </c>
    </row>
    <row r="27" spans="1:7" x14ac:dyDescent="0.2">
      <c r="A27" s="14" t="s">
        <v>152</v>
      </c>
      <c r="B27" s="34">
        <v>857008.6</v>
      </c>
      <c r="C27" s="34">
        <v>270070.24</v>
      </c>
      <c r="D27" s="34">
        <f t="shared" ref="D27" si="32">B27+C27</f>
        <v>1127078.8399999999</v>
      </c>
      <c r="E27" s="34">
        <v>481622.27</v>
      </c>
      <c r="F27" s="34">
        <v>447989.14</v>
      </c>
      <c r="G27" s="34">
        <f t="shared" ref="G27" si="33">D27-E27</f>
        <v>645456.56999999983</v>
      </c>
    </row>
    <row r="28" spans="1:7" x14ac:dyDescent="0.2">
      <c r="A28" s="14" t="s">
        <v>153</v>
      </c>
      <c r="B28" s="34">
        <v>873919.67</v>
      </c>
      <c r="C28" s="34">
        <v>472468</v>
      </c>
      <c r="D28" s="34">
        <f t="shared" ref="D28" si="34">B28+C28</f>
        <v>1346387.67</v>
      </c>
      <c r="E28" s="34">
        <v>692172.75</v>
      </c>
      <c r="F28" s="34">
        <v>621533.39</v>
      </c>
      <c r="G28" s="34">
        <f t="shared" ref="G28" si="35">D28-E28</f>
        <v>654214.91999999993</v>
      </c>
    </row>
    <row r="29" spans="1:7" x14ac:dyDescent="0.2">
      <c r="A29" s="14" t="s">
        <v>154</v>
      </c>
      <c r="B29" s="34">
        <v>4471372.04</v>
      </c>
      <c r="C29" s="34">
        <v>345288.39</v>
      </c>
      <c r="D29" s="34">
        <f t="shared" ref="D29" si="36">B29+C29</f>
        <v>4816660.43</v>
      </c>
      <c r="E29" s="34">
        <v>2016939.87</v>
      </c>
      <c r="F29" s="34">
        <v>1952612.8</v>
      </c>
      <c r="G29" s="34">
        <f t="shared" ref="G29" si="37">D29-E29</f>
        <v>2799720.5599999996</v>
      </c>
    </row>
    <row r="30" spans="1:7" x14ac:dyDescent="0.2">
      <c r="A30" s="14" t="s">
        <v>155</v>
      </c>
      <c r="B30" s="34">
        <v>3082159.34</v>
      </c>
      <c r="C30" s="34">
        <v>25000</v>
      </c>
      <c r="D30" s="34">
        <f t="shared" ref="D30" si="38">B30+C30</f>
        <v>3107159.34</v>
      </c>
      <c r="E30" s="34">
        <v>471520.77</v>
      </c>
      <c r="F30" s="34">
        <v>425482.69</v>
      </c>
      <c r="G30" s="34">
        <f t="shared" ref="G30" si="39">D30-E30</f>
        <v>2635638.5699999998</v>
      </c>
    </row>
    <row r="31" spans="1:7" x14ac:dyDescent="0.2">
      <c r="A31" s="14" t="s">
        <v>156</v>
      </c>
      <c r="B31" s="34">
        <v>1790523.32</v>
      </c>
      <c r="C31" s="34">
        <v>153344.78</v>
      </c>
      <c r="D31" s="34">
        <f t="shared" ref="D31" si="40">B31+C31</f>
        <v>1943868.1</v>
      </c>
      <c r="E31" s="34">
        <v>823707.83</v>
      </c>
      <c r="F31" s="34">
        <v>822707.44</v>
      </c>
      <c r="G31" s="34">
        <f t="shared" ref="G31" si="41">D31-E31</f>
        <v>1120160.27</v>
      </c>
    </row>
    <row r="32" spans="1:7" x14ac:dyDescent="0.2">
      <c r="A32" s="14" t="s">
        <v>157</v>
      </c>
      <c r="B32" s="34">
        <v>650538.48</v>
      </c>
      <c r="C32" s="34">
        <v>131578.57</v>
      </c>
      <c r="D32" s="34">
        <f t="shared" ref="D32" si="42">B32+C32</f>
        <v>782117.05</v>
      </c>
      <c r="E32" s="34">
        <v>243715.92</v>
      </c>
      <c r="F32" s="34">
        <v>243215.92</v>
      </c>
      <c r="G32" s="34">
        <f t="shared" ref="G32" si="43">D32-E32</f>
        <v>538401.13</v>
      </c>
    </row>
    <row r="33" spans="1:7" x14ac:dyDescent="0.2">
      <c r="A33" s="14" t="s">
        <v>158</v>
      </c>
      <c r="B33" s="34">
        <v>2236399.25</v>
      </c>
      <c r="C33" s="34">
        <v>254295.25</v>
      </c>
      <c r="D33" s="34">
        <f t="shared" ref="D33" si="44">B33+C33</f>
        <v>2490694.5</v>
      </c>
      <c r="E33" s="34">
        <v>886711.11</v>
      </c>
      <c r="F33" s="34">
        <v>871168.4</v>
      </c>
      <c r="G33" s="34">
        <f t="shared" ref="G33" si="45">D33-E33</f>
        <v>1603983.3900000001</v>
      </c>
    </row>
    <row r="34" spans="1:7" x14ac:dyDescent="0.2">
      <c r="A34" s="14" t="s">
        <v>159</v>
      </c>
      <c r="B34" s="34">
        <v>1282212.72</v>
      </c>
      <c r="C34" s="34">
        <v>275648.33</v>
      </c>
      <c r="D34" s="34">
        <f t="shared" ref="D34" si="46">B34+C34</f>
        <v>1557861.05</v>
      </c>
      <c r="E34" s="34">
        <v>379283.86</v>
      </c>
      <c r="F34" s="34">
        <v>374063.86</v>
      </c>
      <c r="G34" s="34">
        <f t="shared" ref="G34" si="47">D34-E34</f>
        <v>1178577.19</v>
      </c>
    </row>
    <row r="35" spans="1:7" x14ac:dyDescent="0.2">
      <c r="A35" s="14" t="s">
        <v>160</v>
      </c>
      <c r="B35" s="34">
        <v>10442315.289999999</v>
      </c>
      <c r="C35" s="34">
        <v>1374783.26</v>
      </c>
      <c r="D35" s="34">
        <f t="shared" ref="D35" si="48">B35+C35</f>
        <v>11817098.549999999</v>
      </c>
      <c r="E35" s="34">
        <v>5286090.34</v>
      </c>
      <c r="F35" s="34">
        <v>5092192.21</v>
      </c>
      <c r="G35" s="34">
        <f t="shared" ref="G35" si="49">D35-E35</f>
        <v>6531008.209999999</v>
      </c>
    </row>
    <row r="36" spans="1:7" x14ac:dyDescent="0.2">
      <c r="A36" s="14" t="s">
        <v>161</v>
      </c>
      <c r="B36" s="34">
        <v>1650014.66</v>
      </c>
      <c r="C36" s="34">
        <v>181293.62</v>
      </c>
      <c r="D36" s="34">
        <f t="shared" ref="D36" si="50">B36+C36</f>
        <v>1831308.2799999998</v>
      </c>
      <c r="E36" s="34">
        <v>692893.45</v>
      </c>
      <c r="F36" s="34">
        <v>682573.45</v>
      </c>
      <c r="G36" s="34">
        <f t="shared" ref="G36" si="51">D36-E36</f>
        <v>1138414.8299999998</v>
      </c>
    </row>
    <row r="37" spans="1:7" x14ac:dyDescent="0.2">
      <c r="A37" s="14" t="s">
        <v>162</v>
      </c>
      <c r="B37" s="34">
        <v>3984252.97</v>
      </c>
      <c r="C37" s="34">
        <v>3053645.27</v>
      </c>
      <c r="D37" s="34">
        <f t="shared" ref="D37" si="52">B37+C37</f>
        <v>7037898.2400000002</v>
      </c>
      <c r="E37" s="34">
        <v>1434687.44</v>
      </c>
      <c r="F37" s="34">
        <v>1389734.47</v>
      </c>
      <c r="G37" s="34">
        <f t="shared" ref="G37" si="53">D37-E37</f>
        <v>5603210.8000000007</v>
      </c>
    </row>
    <row r="38" spans="1:7" x14ac:dyDescent="0.2">
      <c r="A38" s="14" t="s">
        <v>163</v>
      </c>
      <c r="B38" s="34">
        <v>18260302.399999999</v>
      </c>
      <c r="C38" s="34">
        <v>3434574.65</v>
      </c>
      <c r="D38" s="34">
        <f t="shared" ref="D38" si="54">B38+C38</f>
        <v>21694877.049999997</v>
      </c>
      <c r="E38" s="34">
        <v>12808319.16</v>
      </c>
      <c r="F38" s="34">
        <v>12275435.08</v>
      </c>
      <c r="G38" s="34">
        <f t="shared" ref="G38" si="55">D38-E38</f>
        <v>8886557.8899999969</v>
      </c>
    </row>
    <row r="39" spans="1:7" x14ac:dyDescent="0.2">
      <c r="A39" s="14" t="s">
        <v>164</v>
      </c>
      <c r="B39" s="34">
        <v>1322085.94</v>
      </c>
      <c r="C39" s="34">
        <v>12720</v>
      </c>
      <c r="D39" s="34">
        <f t="shared" ref="D39" si="56">B39+C39</f>
        <v>1334805.94</v>
      </c>
      <c r="E39" s="34">
        <v>246557.49</v>
      </c>
      <c r="F39" s="34">
        <v>243557.49</v>
      </c>
      <c r="G39" s="34">
        <f t="shared" ref="G39" si="57">D39-E39</f>
        <v>1088248.45</v>
      </c>
    </row>
    <row r="40" spans="1:7" x14ac:dyDescent="0.2">
      <c r="A40" s="14" t="s">
        <v>165</v>
      </c>
      <c r="B40" s="34">
        <v>75868637.390000001</v>
      </c>
      <c r="C40" s="34">
        <v>8111280</v>
      </c>
      <c r="D40" s="34">
        <f t="shared" ref="D40" si="58">B40+C40</f>
        <v>83979917.390000001</v>
      </c>
      <c r="E40" s="34">
        <v>33286338.390000001</v>
      </c>
      <c r="F40" s="34">
        <v>33286338.390000001</v>
      </c>
      <c r="G40" s="34">
        <f t="shared" ref="G40" si="59">D40-E40</f>
        <v>50693579</v>
      </c>
    </row>
    <row r="41" spans="1:7" x14ac:dyDescent="0.2">
      <c r="A41" s="14" t="s">
        <v>166</v>
      </c>
      <c r="B41" s="34">
        <v>228124.08</v>
      </c>
      <c r="C41" s="34">
        <v>265763.84000000003</v>
      </c>
      <c r="D41" s="34">
        <f t="shared" ref="D41" si="60">B41+C41</f>
        <v>493887.92000000004</v>
      </c>
      <c r="E41" s="34">
        <v>420919.64</v>
      </c>
      <c r="F41" s="34">
        <v>420919.64</v>
      </c>
      <c r="G41" s="34">
        <f t="shared" ref="G41" si="61">D41-E41</f>
        <v>72968.280000000028</v>
      </c>
    </row>
    <row r="42" spans="1:7" x14ac:dyDescent="0.2">
      <c r="A42" s="14" t="s">
        <v>167</v>
      </c>
      <c r="B42" s="34">
        <v>1662945.51</v>
      </c>
      <c r="C42" s="34">
        <v>242444.64</v>
      </c>
      <c r="D42" s="34">
        <f t="shared" ref="D42" si="62">B42+C42</f>
        <v>1905390.15</v>
      </c>
      <c r="E42" s="34">
        <v>853213.67</v>
      </c>
      <c r="F42" s="34">
        <v>850128.67</v>
      </c>
      <c r="G42" s="34">
        <f t="shared" ref="G42" si="63">D42-E42</f>
        <v>1052176.48</v>
      </c>
    </row>
    <row r="43" spans="1:7" x14ac:dyDescent="0.2">
      <c r="A43" s="14" t="s">
        <v>168</v>
      </c>
      <c r="B43" s="34">
        <v>322958.81</v>
      </c>
      <c r="C43" s="34">
        <v>27956</v>
      </c>
      <c r="D43" s="34">
        <f t="shared" ref="D43" si="64">B43+C43</f>
        <v>350914.81</v>
      </c>
      <c r="E43" s="34">
        <v>166498.81</v>
      </c>
      <c r="F43" s="34">
        <v>166498.81</v>
      </c>
      <c r="G43" s="34">
        <f t="shared" ref="G43" si="65">D43-E43</f>
        <v>184416</v>
      </c>
    </row>
    <row r="44" spans="1:7" x14ac:dyDescent="0.2">
      <c r="A44" s="14" t="s">
        <v>169</v>
      </c>
      <c r="B44" s="34">
        <v>526285.02</v>
      </c>
      <c r="C44" s="34">
        <v>406011.6</v>
      </c>
      <c r="D44" s="34">
        <f t="shared" ref="D44" si="66">B44+C44</f>
        <v>932296.62</v>
      </c>
      <c r="E44" s="34">
        <v>475392.07</v>
      </c>
      <c r="F44" s="34">
        <v>449067.26</v>
      </c>
      <c r="G44" s="34">
        <f t="shared" ref="G44" si="67">D44-E44</f>
        <v>456904.55</v>
      </c>
    </row>
    <row r="45" spans="1:7" x14ac:dyDescent="0.2">
      <c r="A45" s="14" t="s">
        <v>170</v>
      </c>
      <c r="B45" s="34">
        <v>275138.51</v>
      </c>
      <c r="C45" s="34">
        <v>27012.42</v>
      </c>
      <c r="D45" s="34">
        <f t="shared" ref="D45" si="68">B45+C45</f>
        <v>302150.93</v>
      </c>
      <c r="E45" s="34">
        <v>126934.88</v>
      </c>
      <c r="F45" s="34">
        <v>126934.88</v>
      </c>
      <c r="G45" s="34">
        <f t="shared" ref="G45" si="69">D45-E45</f>
        <v>175216.05</v>
      </c>
    </row>
    <row r="46" spans="1:7" x14ac:dyDescent="0.2">
      <c r="A46" s="14" t="s">
        <v>171</v>
      </c>
      <c r="B46" s="34">
        <v>265106.49</v>
      </c>
      <c r="C46" s="34">
        <v>21900.080000000002</v>
      </c>
      <c r="D46" s="34">
        <f t="shared" ref="D46" si="70">B46+C46</f>
        <v>287006.57</v>
      </c>
      <c r="E46" s="34">
        <v>104437.17</v>
      </c>
      <c r="F46" s="34">
        <v>104437.17</v>
      </c>
      <c r="G46" s="34">
        <f t="shared" ref="G46" si="71">D46-E46</f>
        <v>182569.40000000002</v>
      </c>
    </row>
    <row r="47" spans="1:7" x14ac:dyDescent="0.2">
      <c r="A47" s="14" t="s">
        <v>172</v>
      </c>
      <c r="B47" s="34">
        <v>130269.04</v>
      </c>
      <c r="C47" s="34">
        <v>0</v>
      </c>
      <c r="D47" s="34">
        <f t="shared" ref="D47" si="72">B47+C47</f>
        <v>130269.04</v>
      </c>
      <c r="E47" s="34">
        <v>51974.61</v>
      </c>
      <c r="F47" s="34">
        <v>51974.61</v>
      </c>
      <c r="G47" s="34">
        <f t="shared" ref="G47" si="73">D47-E47</f>
        <v>78294.429999999993</v>
      </c>
    </row>
    <row r="48" spans="1:7" x14ac:dyDescent="0.2">
      <c r="A48" s="14" t="s">
        <v>173</v>
      </c>
      <c r="B48" s="34">
        <v>203955.41</v>
      </c>
      <c r="C48" s="34">
        <v>0</v>
      </c>
      <c r="D48" s="34">
        <f t="shared" ref="D48" si="74">B48+C48</f>
        <v>203955.41</v>
      </c>
      <c r="E48" s="34">
        <v>90310.77</v>
      </c>
      <c r="F48" s="34">
        <v>90310.77</v>
      </c>
      <c r="G48" s="34">
        <f t="shared" ref="G48" si="75">D48-E48</f>
        <v>113644.64</v>
      </c>
    </row>
    <row r="49" spans="1:7" x14ac:dyDescent="0.2">
      <c r="A49" s="14" t="s">
        <v>174</v>
      </c>
      <c r="B49" s="34">
        <v>12502718</v>
      </c>
      <c r="C49" s="34">
        <v>250000</v>
      </c>
      <c r="D49" s="34">
        <f t="shared" ref="D49" si="76">B49+C49</f>
        <v>12752718</v>
      </c>
      <c r="E49" s="34">
        <v>6261500</v>
      </c>
      <c r="F49" s="34">
        <v>6261500</v>
      </c>
      <c r="G49" s="34">
        <f t="shared" ref="G49" si="77">D49-E49</f>
        <v>6491218</v>
      </c>
    </row>
    <row r="50" spans="1:7" x14ac:dyDescent="0.2">
      <c r="A50" s="14"/>
      <c r="B50" s="34">
        <v>0</v>
      </c>
      <c r="C50" s="34">
        <v>0</v>
      </c>
      <c r="D50" s="34">
        <f t="shared" ref="D50:D51" si="78">B50+C50</f>
        <v>0</v>
      </c>
      <c r="E50" s="34">
        <v>0</v>
      </c>
      <c r="F50" s="34">
        <v>0</v>
      </c>
      <c r="G50" s="34">
        <f t="shared" ref="G50:G51" si="79">D50-E50</f>
        <v>0</v>
      </c>
    </row>
    <row r="51" spans="1:7" x14ac:dyDescent="0.2">
      <c r="A51" s="14"/>
      <c r="B51" s="34">
        <v>0</v>
      </c>
      <c r="C51" s="34">
        <v>0</v>
      </c>
      <c r="D51" s="34">
        <f t="shared" si="78"/>
        <v>0</v>
      </c>
      <c r="E51" s="34">
        <v>0</v>
      </c>
      <c r="F51" s="34">
        <v>0</v>
      </c>
      <c r="G51" s="34">
        <f t="shared" si="79"/>
        <v>0</v>
      </c>
    </row>
    <row r="52" spans="1:7" x14ac:dyDescent="0.2">
      <c r="A52" s="25" t="s">
        <v>122</v>
      </c>
      <c r="B52" s="35">
        <f t="shared" ref="B52:G52" si="80">SUM(B5:B51)</f>
        <v>417239175.98000014</v>
      </c>
      <c r="C52" s="35">
        <f t="shared" si="80"/>
        <v>66489411.520000011</v>
      </c>
      <c r="D52" s="35">
        <f t="shared" si="80"/>
        <v>483728587.50000006</v>
      </c>
      <c r="E52" s="35">
        <f t="shared" si="80"/>
        <v>199753893.16999999</v>
      </c>
      <c r="F52" s="35">
        <f t="shared" si="80"/>
        <v>193090213.32000002</v>
      </c>
      <c r="G52" s="35">
        <f t="shared" si="80"/>
        <v>283974694.32999998</v>
      </c>
    </row>
    <row r="54" spans="1:7" ht="55.2" customHeight="1" x14ac:dyDescent="0.2">
      <c r="A54" s="31" t="s">
        <v>175</v>
      </c>
      <c r="B54" s="32"/>
      <c r="C54" s="32"/>
      <c r="D54" s="32"/>
      <c r="E54" s="32"/>
      <c r="F54" s="32"/>
      <c r="G54" s="33"/>
    </row>
    <row r="55" spans="1:7" x14ac:dyDescent="0.2">
      <c r="A55" s="19"/>
      <c r="B55" s="30" t="s">
        <v>56</v>
      </c>
      <c r="C55" s="26"/>
      <c r="D55" s="26"/>
      <c r="E55" s="26"/>
      <c r="F55" s="27"/>
      <c r="G55" s="28" t="s">
        <v>55</v>
      </c>
    </row>
    <row r="56" spans="1:7" ht="20.399999999999999" x14ac:dyDescent="0.2">
      <c r="A56" s="18" t="s">
        <v>50</v>
      </c>
      <c r="B56" s="2" t="s">
        <v>51</v>
      </c>
      <c r="C56" s="2" t="s">
        <v>114</v>
      </c>
      <c r="D56" s="2" t="s">
        <v>52</v>
      </c>
      <c r="E56" s="2" t="s">
        <v>53</v>
      </c>
      <c r="F56" s="2" t="s">
        <v>54</v>
      </c>
      <c r="G56" s="29"/>
    </row>
    <row r="57" spans="1:7" x14ac:dyDescent="0.2">
      <c r="A57" s="20"/>
      <c r="B57" s="21"/>
      <c r="C57" s="21"/>
      <c r="D57" s="21"/>
      <c r="E57" s="21"/>
      <c r="F57" s="21"/>
      <c r="G57" s="21"/>
    </row>
    <row r="58" spans="1:7" x14ac:dyDescent="0.2">
      <c r="A58" s="15" t="s">
        <v>8</v>
      </c>
      <c r="B58" s="34">
        <v>0</v>
      </c>
      <c r="C58" s="34">
        <v>0</v>
      </c>
      <c r="D58" s="34">
        <f>B58+C58</f>
        <v>0</v>
      </c>
      <c r="E58" s="34">
        <v>0</v>
      </c>
      <c r="F58" s="34">
        <v>0</v>
      </c>
      <c r="G58" s="34">
        <f>D58-E58</f>
        <v>0</v>
      </c>
    </row>
    <row r="59" spans="1:7" x14ac:dyDescent="0.2">
      <c r="A59" s="15" t="s">
        <v>9</v>
      </c>
      <c r="B59" s="34">
        <v>0</v>
      </c>
      <c r="C59" s="34">
        <v>0</v>
      </c>
      <c r="D59" s="34">
        <f t="shared" ref="D59:D61" si="81">B59+C59</f>
        <v>0</v>
      </c>
      <c r="E59" s="34">
        <v>0</v>
      </c>
      <c r="F59" s="34">
        <v>0</v>
      </c>
      <c r="G59" s="34">
        <f t="shared" ref="G59:G61" si="82">D59-E59</f>
        <v>0</v>
      </c>
    </row>
    <row r="60" spans="1:7" x14ac:dyDescent="0.2">
      <c r="A60" s="15" t="s">
        <v>10</v>
      </c>
      <c r="B60" s="34">
        <v>0</v>
      </c>
      <c r="C60" s="34">
        <v>0</v>
      </c>
      <c r="D60" s="34">
        <f t="shared" si="81"/>
        <v>0</v>
      </c>
      <c r="E60" s="34">
        <v>0</v>
      </c>
      <c r="F60" s="34">
        <v>0</v>
      </c>
      <c r="G60" s="34">
        <f t="shared" si="82"/>
        <v>0</v>
      </c>
    </row>
    <row r="61" spans="1:7" x14ac:dyDescent="0.2">
      <c r="A61" s="15" t="s">
        <v>123</v>
      </c>
      <c r="B61" s="34">
        <v>0</v>
      </c>
      <c r="C61" s="34">
        <v>0</v>
      </c>
      <c r="D61" s="34">
        <f t="shared" si="81"/>
        <v>0</v>
      </c>
      <c r="E61" s="34">
        <v>0</v>
      </c>
      <c r="F61" s="34">
        <v>0</v>
      </c>
      <c r="G61" s="34">
        <f t="shared" si="82"/>
        <v>0</v>
      </c>
    </row>
    <row r="62" spans="1:7" x14ac:dyDescent="0.2">
      <c r="A62" s="15"/>
      <c r="B62" s="34"/>
      <c r="C62" s="34"/>
      <c r="D62" s="34"/>
      <c r="E62" s="34"/>
      <c r="F62" s="34"/>
      <c r="G62" s="34"/>
    </row>
    <row r="63" spans="1:7" x14ac:dyDescent="0.2">
      <c r="A63" s="8" t="s">
        <v>122</v>
      </c>
      <c r="B63" s="35">
        <f t="shared" ref="B63:G63" si="83">SUM(B58:B61)</f>
        <v>0</v>
      </c>
      <c r="C63" s="35">
        <f t="shared" si="83"/>
        <v>0</v>
      </c>
      <c r="D63" s="35">
        <f t="shared" si="83"/>
        <v>0</v>
      </c>
      <c r="E63" s="35">
        <f t="shared" si="83"/>
        <v>0</v>
      </c>
      <c r="F63" s="35">
        <f t="shared" si="83"/>
        <v>0</v>
      </c>
      <c r="G63" s="35">
        <f t="shared" si="83"/>
        <v>0</v>
      </c>
    </row>
    <row r="66" spans="1:7" ht="59.4" customHeight="1" x14ac:dyDescent="0.2">
      <c r="A66" s="30" t="s">
        <v>175</v>
      </c>
      <c r="B66" s="26"/>
      <c r="C66" s="26"/>
      <c r="D66" s="26"/>
      <c r="E66" s="26"/>
      <c r="F66" s="26"/>
      <c r="G66" s="27"/>
    </row>
    <row r="67" spans="1:7" x14ac:dyDescent="0.2">
      <c r="A67" s="19"/>
      <c r="B67" s="30" t="s">
        <v>56</v>
      </c>
      <c r="C67" s="26"/>
      <c r="D67" s="26"/>
      <c r="E67" s="26"/>
      <c r="F67" s="27"/>
      <c r="G67" s="28" t="s">
        <v>55</v>
      </c>
    </row>
    <row r="68" spans="1:7" ht="20.399999999999999" x14ac:dyDescent="0.2">
      <c r="A68" s="18" t="s">
        <v>50</v>
      </c>
      <c r="B68" s="2" t="s">
        <v>51</v>
      </c>
      <c r="C68" s="2" t="s">
        <v>114</v>
      </c>
      <c r="D68" s="2" t="s">
        <v>52</v>
      </c>
      <c r="E68" s="2" t="s">
        <v>53</v>
      </c>
      <c r="F68" s="2" t="s">
        <v>54</v>
      </c>
      <c r="G68" s="29"/>
    </row>
    <row r="69" spans="1:7" x14ac:dyDescent="0.2">
      <c r="A69" s="20"/>
      <c r="B69" s="21"/>
      <c r="C69" s="21"/>
      <c r="D69" s="21"/>
      <c r="E69" s="21"/>
      <c r="F69" s="21"/>
      <c r="G69" s="21"/>
    </row>
    <row r="70" spans="1:7" x14ac:dyDescent="0.2">
      <c r="A70" s="16" t="s">
        <v>12</v>
      </c>
      <c r="B70" s="34">
        <v>0</v>
      </c>
      <c r="C70" s="34">
        <v>0</v>
      </c>
      <c r="D70" s="34">
        <f t="shared" ref="D70:D82" si="84">B70+C70</f>
        <v>0</v>
      </c>
      <c r="E70" s="34">
        <v>0</v>
      </c>
      <c r="F70" s="34">
        <v>0</v>
      </c>
      <c r="G70" s="34">
        <f t="shared" ref="G70:G82" si="85">D70-E70</f>
        <v>0</v>
      </c>
    </row>
    <row r="71" spans="1:7" x14ac:dyDescent="0.2">
      <c r="A71" s="16"/>
      <c r="B71" s="34"/>
      <c r="C71" s="34"/>
      <c r="D71" s="34"/>
      <c r="E71" s="34"/>
      <c r="F71" s="34"/>
      <c r="G71" s="34"/>
    </row>
    <row r="72" spans="1:7" x14ac:dyDescent="0.2">
      <c r="A72" s="16" t="s">
        <v>11</v>
      </c>
      <c r="B72" s="34">
        <v>0</v>
      </c>
      <c r="C72" s="34">
        <v>0</v>
      </c>
      <c r="D72" s="34">
        <f t="shared" si="84"/>
        <v>0</v>
      </c>
      <c r="E72" s="34">
        <v>0</v>
      </c>
      <c r="F72" s="34">
        <v>0</v>
      </c>
      <c r="G72" s="34">
        <f t="shared" si="85"/>
        <v>0</v>
      </c>
    </row>
    <row r="73" spans="1:7" x14ac:dyDescent="0.2">
      <c r="A73" s="16"/>
      <c r="B73" s="34"/>
      <c r="C73" s="34"/>
      <c r="D73" s="34"/>
      <c r="E73" s="34"/>
      <c r="F73" s="34"/>
      <c r="G73" s="34"/>
    </row>
    <row r="74" spans="1:7" ht="20.399999999999999" x14ac:dyDescent="0.2">
      <c r="A74" s="16" t="s">
        <v>13</v>
      </c>
      <c r="B74" s="34">
        <v>0</v>
      </c>
      <c r="C74" s="34">
        <v>0</v>
      </c>
      <c r="D74" s="34">
        <f t="shared" si="84"/>
        <v>0</v>
      </c>
      <c r="E74" s="34">
        <v>0</v>
      </c>
      <c r="F74" s="34">
        <v>0</v>
      </c>
      <c r="G74" s="34">
        <f t="shared" si="85"/>
        <v>0</v>
      </c>
    </row>
    <row r="75" spans="1:7" x14ac:dyDescent="0.2">
      <c r="A75" s="16"/>
      <c r="B75" s="34"/>
      <c r="C75" s="34"/>
      <c r="D75" s="34"/>
      <c r="E75" s="34"/>
      <c r="F75" s="34"/>
      <c r="G75" s="34"/>
    </row>
    <row r="76" spans="1:7" x14ac:dyDescent="0.2">
      <c r="A76" s="16" t="s">
        <v>25</v>
      </c>
      <c r="B76" s="34">
        <v>0</v>
      </c>
      <c r="C76" s="34">
        <v>0</v>
      </c>
      <c r="D76" s="34">
        <f t="shared" si="84"/>
        <v>0</v>
      </c>
      <c r="E76" s="34">
        <v>0</v>
      </c>
      <c r="F76" s="34">
        <v>0</v>
      </c>
      <c r="G76" s="34">
        <f t="shared" si="85"/>
        <v>0</v>
      </c>
    </row>
    <row r="77" spans="1:7" x14ac:dyDescent="0.2">
      <c r="A77" s="16"/>
      <c r="B77" s="34"/>
      <c r="C77" s="34"/>
      <c r="D77" s="34"/>
      <c r="E77" s="34"/>
      <c r="F77" s="34"/>
      <c r="G77" s="34"/>
    </row>
    <row r="78" spans="1:7" ht="20.399999999999999" x14ac:dyDescent="0.2">
      <c r="A78" s="16" t="s">
        <v>26</v>
      </c>
      <c r="B78" s="34">
        <v>0</v>
      </c>
      <c r="C78" s="34">
        <v>0</v>
      </c>
      <c r="D78" s="34">
        <f t="shared" si="84"/>
        <v>0</v>
      </c>
      <c r="E78" s="34">
        <v>0</v>
      </c>
      <c r="F78" s="34">
        <v>0</v>
      </c>
      <c r="G78" s="34">
        <f t="shared" si="85"/>
        <v>0</v>
      </c>
    </row>
    <row r="79" spans="1:7" x14ac:dyDescent="0.2">
      <c r="A79" s="16"/>
      <c r="B79" s="34"/>
      <c r="C79" s="34"/>
      <c r="D79" s="34"/>
      <c r="E79" s="34"/>
      <c r="F79" s="34"/>
      <c r="G79" s="34"/>
    </row>
    <row r="80" spans="1:7" ht="20.399999999999999" x14ac:dyDescent="0.2">
      <c r="A80" s="16" t="s">
        <v>124</v>
      </c>
      <c r="B80" s="34">
        <v>0</v>
      </c>
      <c r="C80" s="34">
        <v>0</v>
      </c>
      <c r="D80" s="34">
        <f t="shared" ref="D80" si="86">B80+C80</f>
        <v>0</v>
      </c>
      <c r="E80" s="34">
        <v>0</v>
      </c>
      <c r="F80" s="34">
        <v>0</v>
      </c>
      <c r="G80" s="34">
        <f t="shared" ref="G80" si="87">D80-E80</f>
        <v>0</v>
      </c>
    </row>
    <row r="81" spans="1:7" x14ac:dyDescent="0.2">
      <c r="A81" s="16"/>
      <c r="B81" s="34"/>
      <c r="C81" s="34"/>
      <c r="D81" s="34"/>
      <c r="E81" s="34"/>
      <c r="F81" s="34"/>
      <c r="G81" s="34"/>
    </row>
    <row r="82" spans="1:7" x14ac:dyDescent="0.2">
      <c r="A82" s="16" t="s">
        <v>14</v>
      </c>
      <c r="B82" s="34">
        <v>0</v>
      </c>
      <c r="C82" s="34">
        <v>0</v>
      </c>
      <c r="D82" s="34">
        <f t="shared" si="84"/>
        <v>0</v>
      </c>
      <c r="E82" s="34">
        <v>0</v>
      </c>
      <c r="F82" s="34">
        <v>0</v>
      </c>
      <c r="G82" s="34">
        <f t="shared" si="85"/>
        <v>0</v>
      </c>
    </row>
    <row r="83" spans="1:7" x14ac:dyDescent="0.2">
      <c r="A83" s="16"/>
      <c r="B83" s="34"/>
      <c r="C83" s="34"/>
      <c r="D83" s="34"/>
      <c r="E83" s="34"/>
      <c r="F83" s="34"/>
      <c r="G83" s="34"/>
    </row>
    <row r="84" spans="1:7" x14ac:dyDescent="0.2">
      <c r="A84" s="16" t="s">
        <v>125</v>
      </c>
      <c r="B84" s="34">
        <v>12708000</v>
      </c>
      <c r="C84" s="34">
        <v>250000</v>
      </c>
      <c r="D84" s="34">
        <f t="shared" ref="D84" si="88">B84+C84</f>
        <v>12958000</v>
      </c>
      <c r="E84" s="34">
        <v>6250000</v>
      </c>
      <c r="F84" s="34">
        <v>6250000</v>
      </c>
      <c r="G84" s="34">
        <f t="shared" ref="G84" si="89">D84-E84</f>
        <v>6708000</v>
      </c>
    </row>
    <row r="85" spans="1:7" x14ac:dyDescent="0.2">
      <c r="A85" s="16"/>
      <c r="B85" s="34"/>
      <c r="C85" s="34"/>
      <c r="D85" s="34"/>
      <c r="E85" s="34"/>
      <c r="F85" s="34"/>
      <c r="G85" s="34"/>
    </row>
    <row r="86" spans="1:7" x14ac:dyDescent="0.2">
      <c r="A86" s="8" t="s">
        <v>122</v>
      </c>
      <c r="B86" s="35">
        <f t="shared" ref="B86:G86" si="90">SUM(B70:B84)</f>
        <v>12708000</v>
      </c>
      <c r="C86" s="35">
        <f t="shared" si="90"/>
        <v>250000</v>
      </c>
      <c r="D86" s="35">
        <f t="shared" si="90"/>
        <v>12958000</v>
      </c>
      <c r="E86" s="35">
        <f t="shared" si="90"/>
        <v>6250000</v>
      </c>
      <c r="F86" s="35">
        <f t="shared" si="90"/>
        <v>6250000</v>
      </c>
      <c r="G86" s="35">
        <f t="shared" si="90"/>
        <v>6708000</v>
      </c>
    </row>
    <row r="88" spans="1:7" x14ac:dyDescent="0.2">
      <c r="A88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54:G54"/>
    <mergeCell ref="G67:G68"/>
    <mergeCell ref="G55:G56"/>
    <mergeCell ref="A66:G66"/>
    <mergeCell ref="B2:F2"/>
    <mergeCell ref="B55:F55"/>
    <mergeCell ref="B67:F67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activeCell="B5" sqref="B5:G15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30" t="s">
        <v>129</v>
      </c>
      <c r="B1" s="26"/>
      <c r="C1" s="26"/>
      <c r="D1" s="26"/>
      <c r="E1" s="26"/>
      <c r="F1" s="26"/>
      <c r="G1" s="27"/>
    </row>
    <row r="2" spans="1:7" x14ac:dyDescent="0.2">
      <c r="A2" s="19"/>
      <c r="B2" s="30" t="s">
        <v>56</v>
      </c>
      <c r="C2" s="26"/>
      <c r="D2" s="26"/>
      <c r="E2" s="26"/>
      <c r="F2" s="27"/>
      <c r="G2" s="28" t="s">
        <v>55</v>
      </c>
    </row>
    <row r="3" spans="1:7" ht="24.9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29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3" t="s">
        <v>0</v>
      </c>
      <c r="B5" s="34">
        <v>387387204.81</v>
      </c>
      <c r="C5" s="34">
        <v>-11143669.65</v>
      </c>
      <c r="D5" s="34">
        <f>B5+C5</f>
        <v>376243535.16000003</v>
      </c>
      <c r="E5" s="34">
        <v>169658420.12</v>
      </c>
      <c r="F5" s="34">
        <v>163650666.96000001</v>
      </c>
      <c r="G5" s="34">
        <f>D5-E5</f>
        <v>206585115.04000002</v>
      </c>
    </row>
    <row r="6" spans="1:7" x14ac:dyDescent="0.2">
      <c r="A6" s="23"/>
      <c r="B6" s="34"/>
      <c r="C6" s="34"/>
      <c r="D6" s="34"/>
      <c r="E6" s="34"/>
      <c r="F6" s="34"/>
      <c r="G6" s="34"/>
    </row>
    <row r="7" spans="1:7" x14ac:dyDescent="0.2">
      <c r="A7" s="23" t="s">
        <v>1</v>
      </c>
      <c r="B7" s="34">
        <v>6732930.7300000004</v>
      </c>
      <c r="C7" s="34">
        <v>77600521.219999999</v>
      </c>
      <c r="D7" s="34">
        <f>B7+C7</f>
        <v>84333451.950000003</v>
      </c>
      <c r="E7" s="34">
        <v>18764038.719999999</v>
      </c>
      <c r="F7" s="34">
        <v>18108112.030000001</v>
      </c>
      <c r="G7" s="34">
        <f>D7-E7</f>
        <v>65569413.230000004</v>
      </c>
    </row>
    <row r="8" spans="1:7" x14ac:dyDescent="0.2">
      <c r="A8" s="23"/>
      <c r="B8" s="34"/>
      <c r="C8" s="34"/>
      <c r="D8" s="34"/>
      <c r="E8" s="34"/>
      <c r="F8" s="34"/>
      <c r="G8" s="34"/>
    </row>
    <row r="9" spans="1:7" x14ac:dyDescent="0.2">
      <c r="A9" s="23" t="s">
        <v>2</v>
      </c>
      <c r="B9" s="34">
        <v>19000000</v>
      </c>
      <c r="C9" s="34">
        <v>0</v>
      </c>
      <c r="D9" s="34">
        <f>B9+C9</f>
        <v>19000000</v>
      </c>
      <c r="E9" s="34">
        <v>9499998</v>
      </c>
      <c r="F9" s="34">
        <v>9499998</v>
      </c>
      <c r="G9" s="34">
        <f>D9-E9</f>
        <v>9500002</v>
      </c>
    </row>
    <row r="10" spans="1:7" x14ac:dyDescent="0.2">
      <c r="A10" s="23"/>
      <c r="B10" s="34"/>
      <c r="C10" s="34"/>
      <c r="D10" s="34"/>
      <c r="E10" s="34"/>
      <c r="F10" s="34"/>
      <c r="G10" s="34"/>
    </row>
    <row r="11" spans="1:7" x14ac:dyDescent="0.2">
      <c r="A11" s="23" t="s">
        <v>39</v>
      </c>
      <c r="B11" s="34">
        <v>4119040.44</v>
      </c>
      <c r="C11" s="34">
        <v>32559.95</v>
      </c>
      <c r="D11" s="34">
        <f>B11+C11</f>
        <v>4151600.39</v>
      </c>
      <c r="E11" s="34">
        <v>1831436.33</v>
      </c>
      <c r="F11" s="34">
        <v>1831436.33</v>
      </c>
      <c r="G11" s="34">
        <f>D11-E11</f>
        <v>2320164.06</v>
      </c>
    </row>
    <row r="12" spans="1:7" x14ac:dyDescent="0.2">
      <c r="A12" s="23"/>
      <c r="B12" s="34"/>
      <c r="C12" s="34"/>
      <c r="D12" s="34"/>
      <c r="E12" s="34"/>
      <c r="F12" s="34"/>
      <c r="G12" s="34"/>
    </row>
    <row r="13" spans="1:7" x14ac:dyDescent="0.2">
      <c r="A13" s="24" t="s">
        <v>36</v>
      </c>
      <c r="B13" s="34">
        <v>0</v>
      </c>
      <c r="C13" s="34">
        <v>0</v>
      </c>
      <c r="D13" s="34">
        <f>B13+C13</f>
        <v>0</v>
      </c>
      <c r="E13" s="34">
        <v>0</v>
      </c>
      <c r="F13" s="34">
        <v>0</v>
      </c>
      <c r="G13" s="34">
        <f>D13-E13</f>
        <v>0</v>
      </c>
    </row>
    <row r="14" spans="1:7" x14ac:dyDescent="0.2">
      <c r="A14" s="22"/>
      <c r="B14" s="36"/>
      <c r="C14" s="36"/>
      <c r="D14" s="36"/>
      <c r="E14" s="36"/>
      <c r="F14" s="36"/>
      <c r="G14" s="36"/>
    </row>
    <row r="15" spans="1:7" x14ac:dyDescent="0.2">
      <c r="A15" s="7" t="s">
        <v>122</v>
      </c>
      <c r="B15" s="37">
        <f t="shared" ref="B15:G15" si="0">SUM(B5+B7+B9+B11+B13)</f>
        <v>417239175.98000002</v>
      </c>
      <c r="C15" s="37">
        <f t="shared" si="0"/>
        <v>66489411.520000003</v>
      </c>
      <c r="D15" s="37">
        <f t="shared" si="0"/>
        <v>483728587.5</v>
      </c>
      <c r="E15" s="37">
        <f t="shared" si="0"/>
        <v>199753893.17000002</v>
      </c>
      <c r="F15" s="37">
        <f t="shared" si="0"/>
        <v>193090213.32000002</v>
      </c>
      <c r="G15" s="37">
        <f t="shared" si="0"/>
        <v>283974694.33000004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zoomScale="150" zoomScaleNormal="150" workbookViewId="0">
      <selection activeCell="B4" sqref="B4:G76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60.6" customHeight="1" x14ac:dyDescent="0.2">
      <c r="A1" s="26" t="s">
        <v>128</v>
      </c>
      <c r="B1" s="26"/>
      <c r="C1" s="26"/>
      <c r="D1" s="26"/>
      <c r="E1" s="26"/>
      <c r="F1" s="26"/>
      <c r="G1" s="27"/>
    </row>
    <row r="2" spans="1:8" x14ac:dyDescent="0.2">
      <c r="A2" s="19"/>
      <c r="B2" s="30" t="s">
        <v>56</v>
      </c>
      <c r="C2" s="26"/>
      <c r="D2" s="26"/>
      <c r="E2" s="26"/>
      <c r="F2" s="27"/>
      <c r="G2" s="28" t="s">
        <v>55</v>
      </c>
    </row>
    <row r="3" spans="1:8" ht="24.9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29"/>
    </row>
    <row r="4" spans="1:8" x14ac:dyDescent="0.2">
      <c r="A4" s="9" t="s">
        <v>57</v>
      </c>
      <c r="B4" s="38">
        <f>SUM(B5:B11)</f>
        <v>183962607.52000001</v>
      </c>
      <c r="C4" s="38">
        <f>SUM(C5:C11)</f>
        <v>8947118.3200000003</v>
      </c>
      <c r="D4" s="38">
        <f>B4+C4</f>
        <v>192909725.84</v>
      </c>
      <c r="E4" s="38">
        <f>SUM(E5:E11)</f>
        <v>88245660.299999997</v>
      </c>
      <c r="F4" s="38">
        <f>SUM(F5:F11)</f>
        <v>88245660.299999997</v>
      </c>
      <c r="G4" s="38">
        <f>D4-E4</f>
        <v>104664065.54000001</v>
      </c>
    </row>
    <row r="5" spans="1:8" x14ac:dyDescent="0.2">
      <c r="A5" s="11" t="s">
        <v>61</v>
      </c>
      <c r="B5" s="34">
        <v>73340336.450000003</v>
      </c>
      <c r="C5" s="34">
        <v>1672878.82</v>
      </c>
      <c r="D5" s="34">
        <f t="shared" ref="D5:D68" si="0">B5+C5</f>
        <v>75013215.269999996</v>
      </c>
      <c r="E5" s="34">
        <v>36504898.009999998</v>
      </c>
      <c r="F5" s="34">
        <v>36504898.009999998</v>
      </c>
      <c r="G5" s="34">
        <f t="shared" ref="G5:G68" si="1">D5-E5</f>
        <v>38508317.259999998</v>
      </c>
      <c r="H5" s="6">
        <v>1100</v>
      </c>
    </row>
    <row r="6" spans="1:8" x14ac:dyDescent="0.2">
      <c r="A6" s="11" t="s">
        <v>62</v>
      </c>
      <c r="B6" s="34">
        <v>8004348.3300000001</v>
      </c>
      <c r="C6" s="34">
        <v>3100000</v>
      </c>
      <c r="D6" s="34">
        <f t="shared" si="0"/>
        <v>11104348.33</v>
      </c>
      <c r="E6" s="34">
        <v>5431764.7800000003</v>
      </c>
      <c r="F6" s="34">
        <v>5431764.7800000003</v>
      </c>
      <c r="G6" s="34">
        <f t="shared" si="1"/>
        <v>5672583.5499999998</v>
      </c>
      <c r="H6" s="6">
        <v>1200</v>
      </c>
    </row>
    <row r="7" spans="1:8" x14ac:dyDescent="0.2">
      <c r="A7" s="11" t="s">
        <v>63</v>
      </c>
      <c r="B7" s="34">
        <v>13126962.01</v>
      </c>
      <c r="C7" s="34">
        <v>744345.35</v>
      </c>
      <c r="D7" s="34">
        <f t="shared" si="0"/>
        <v>13871307.359999999</v>
      </c>
      <c r="E7" s="34">
        <v>2549352.5699999998</v>
      </c>
      <c r="F7" s="34">
        <v>2549352.5699999998</v>
      </c>
      <c r="G7" s="34">
        <f t="shared" si="1"/>
        <v>11321954.789999999</v>
      </c>
      <c r="H7" s="6">
        <v>1300</v>
      </c>
    </row>
    <row r="8" spans="1:8" x14ac:dyDescent="0.2">
      <c r="A8" s="11" t="s">
        <v>33</v>
      </c>
      <c r="B8" s="34">
        <v>13285517.26</v>
      </c>
      <c r="C8" s="34">
        <v>6260.2</v>
      </c>
      <c r="D8" s="34">
        <f t="shared" si="0"/>
        <v>13291777.459999999</v>
      </c>
      <c r="E8" s="34">
        <v>9409708.2100000009</v>
      </c>
      <c r="F8" s="34">
        <v>9409708.2100000009</v>
      </c>
      <c r="G8" s="34">
        <f t="shared" si="1"/>
        <v>3882069.2499999981</v>
      </c>
      <c r="H8" s="6">
        <v>1400</v>
      </c>
    </row>
    <row r="9" spans="1:8" x14ac:dyDescent="0.2">
      <c r="A9" s="11" t="s">
        <v>64</v>
      </c>
      <c r="B9" s="34">
        <v>76204186.150000006</v>
      </c>
      <c r="C9" s="34">
        <v>3423633.95</v>
      </c>
      <c r="D9" s="34">
        <f t="shared" si="0"/>
        <v>79627820.100000009</v>
      </c>
      <c r="E9" s="34">
        <v>34349936.729999997</v>
      </c>
      <c r="F9" s="34">
        <v>34349936.729999997</v>
      </c>
      <c r="G9" s="34">
        <f t="shared" si="1"/>
        <v>45277883.370000012</v>
      </c>
      <c r="H9" s="6">
        <v>1500</v>
      </c>
    </row>
    <row r="10" spans="1:8" x14ac:dyDescent="0.2">
      <c r="A10" s="11" t="s">
        <v>34</v>
      </c>
      <c r="B10" s="34">
        <v>0</v>
      </c>
      <c r="C10" s="34">
        <v>0</v>
      </c>
      <c r="D10" s="34">
        <f t="shared" si="0"/>
        <v>0</v>
      </c>
      <c r="E10" s="34">
        <v>0</v>
      </c>
      <c r="F10" s="34">
        <v>0</v>
      </c>
      <c r="G10" s="34">
        <f t="shared" si="1"/>
        <v>0</v>
      </c>
      <c r="H10" s="6">
        <v>1600</v>
      </c>
    </row>
    <row r="11" spans="1:8" x14ac:dyDescent="0.2">
      <c r="A11" s="11" t="s">
        <v>65</v>
      </c>
      <c r="B11" s="34">
        <v>1257.32</v>
      </c>
      <c r="C11" s="34">
        <v>0</v>
      </c>
      <c r="D11" s="34">
        <f t="shared" si="0"/>
        <v>1257.32</v>
      </c>
      <c r="E11" s="34">
        <v>0</v>
      </c>
      <c r="F11" s="34">
        <v>0</v>
      </c>
      <c r="G11" s="34">
        <f t="shared" si="1"/>
        <v>1257.32</v>
      </c>
      <c r="H11" s="6">
        <v>1700</v>
      </c>
    </row>
    <row r="12" spans="1:8" x14ac:dyDescent="0.2">
      <c r="A12" s="9" t="s">
        <v>117</v>
      </c>
      <c r="B12" s="39">
        <f>SUM(B13:B21)</f>
        <v>47233006.390000015</v>
      </c>
      <c r="C12" s="39">
        <f>SUM(C13:C21)</f>
        <v>1802550.67</v>
      </c>
      <c r="D12" s="39">
        <f t="shared" si="0"/>
        <v>49035557.060000017</v>
      </c>
      <c r="E12" s="39">
        <f>SUM(E13:E21)</f>
        <v>19605008.620000001</v>
      </c>
      <c r="F12" s="39">
        <f>SUM(F13:F21)</f>
        <v>18679509.259999998</v>
      </c>
      <c r="G12" s="39">
        <f t="shared" si="1"/>
        <v>29430548.440000016</v>
      </c>
      <c r="H12" s="10">
        <v>0</v>
      </c>
    </row>
    <row r="13" spans="1:8" x14ac:dyDescent="0.2">
      <c r="A13" s="11" t="s">
        <v>66</v>
      </c>
      <c r="B13" s="34">
        <v>6734632.9900000002</v>
      </c>
      <c r="C13" s="34">
        <v>7914.12</v>
      </c>
      <c r="D13" s="34">
        <f t="shared" si="0"/>
        <v>6742547.1100000003</v>
      </c>
      <c r="E13" s="34">
        <v>2993369.03</v>
      </c>
      <c r="F13" s="34">
        <v>2791679.97</v>
      </c>
      <c r="G13" s="34">
        <f t="shared" si="1"/>
        <v>3749178.0800000005</v>
      </c>
      <c r="H13" s="6">
        <v>2100</v>
      </c>
    </row>
    <row r="14" spans="1:8" x14ac:dyDescent="0.2">
      <c r="A14" s="11" t="s">
        <v>67</v>
      </c>
      <c r="B14" s="34">
        <v>1487160.83</v>
      </c>
      <c r="C14" s="34">
        <v>67951.679999999993</v>
      </c>
      <c r="D14" s="34">
        <f t="shared" si="0"/>
        <v>1555112.51</v>
      </c>
      <c r="E14" s="34">
        <v>606568.61</v>
      </c>
      <c r="F14" s="34">
        <v>427816.4</v>
      </c>
      <c r="G14" s="34">
        <f t="shared" si="1"/>
        <v>948543.9</v>
      </c>
      <c r="H14" s="6">
        <v>2200</v>
      </c>
    </row>
    <row r="15" spans="1:8" x14ac:dyDescent="0.2">
      <c r="A15" s="11" t="s">
        <v>68</v>
      </c>
      <c r="B15" s="34">
        <v>84332</v>
      </c>
      <c r="C15" s="34">
        <v>91600</v>
      </c>
      <c r="D15" s="34">
        <f t="shared" si="0"/>
        <v>175932</v>
      </c>
      <c r="E15" s="34">
        <v>51317.9</v>
      </c>
      <c r="F15" s="34">
        <v>51317.9</v>
      </c>
      <c r="G15" s="34">
        <f t="shared" si="1"/>
        <v>124614.1</v>
      </c>
      <c r="H15" s="6">
        <v>2300</v>
      </c>
    </row>
    <row r="16" spans="1:8" x14ac:dyDescent="0.2">
      <c r="A16" s="11" t="s">
        <v>69</v>
      </c>
      <c r="B16" s="34">
        <v>5888251.6900000004</v>
      </c>
      <c r="C16" s="34">
        <v>94569.35</v>
      </c>
      <c r="D16" s="34">
        <f t="shared" si="0"/>
        <v>5982821.04</v>
      </c>
      <c r="E16" s="34">
        <v>2457736.5</v>
      </c>
      <c r="F16" s="34">
        <v>2304102.42</v>
      </c>
      <c r="G16" s="34">
        <f t="shared" si="1"/>
        <v>3525084.54</v>
      </c>
      <c r="H16" s="6">
        <v>2400</v>
      </c>
    </row>
    <row r="17" spans="1:8" x14ac:dyDescent="0.2">
      <c r="A17" s="11" t="s">
        <v>70</v>
      </c>
      <c r="B17" s="34">
        <v>1112440.8899999999</v>
      </c>
      <c r="C17" s="34">
        <v>-41937.769999999997</v>
      </c>
      <c r="D17" s="34">
        <f t="shared" si="0"/>
        <v>1070503.1199999999</v>
      </c>
      <c r="E17" s="34">
        <v>422162.2</v>
      </c>
      <c r="F17" s="34">
        <v>353067.86</v>
      </c>
      <c r="G17" s="34">
        <f t="shared" si="1"/>
        <v>648340.91999999993</v>
      </c>
      <c r="H17" s="6">
        <v>2500</v>
      </c>
    </row>
    <row r="18" spans="1:8" x14ac:dyDescent="0.2">
      <c r="A18" s="11" t="s">
        <v>71</v>
      </c>
      <c r="B18" s="34">
        <v>21055692.920000002</v>
      </c>
      <c r="C18" s="34">
        <v>716572.13</v>
      </c>
      <c r="D18" s="34">
        <f t="shared" si="0"/>
        <v>21772265.050000001</v>
      </c>
      <c r="E18" s="34">
        <v>10209653.76</v>
      </c>
      <c r="F18" s="34">
        <v>9928343.2599999998</v>
      </c>
      <c r="G18" s="34">
        <f t="shared" si="1"/>
        <v>11562611.290000001</v>
      </c>
      <c r="H18" s="6">
        <v>2600</v>
      </c>
    </row>
    <row r="19" spans="1:8" x14ac:dyDescent="0.2">
      <c r="A19" s="11" t="s">
        <v>72</v>
      </c>
      <c r="B19" s="34">
        <v>5582524.8399999999</v>
      </c>
      <c r="C19" s="34">
        <v>772426.66</v>
      </c>
      <c r="D19" s="34">
        <f t="shared" si="0"/>
        <v>6354951.5</v>
      </c>
      <c r="E19" s="34">
        <v>791529.05</v>
      </c>
      <c r="F19" s="34">
        <v>774987.45</v>
      </c>
      <c r="G19" s="34">
        <f t="shared" si="1"/>
        <v>5563422.4500000002</v>
      </c>
      <c r="H19" s="6">
        <v>2700</v>
      </c>
    </row>
    <row r="20" spans="1:8" x14ac:dyDescent="0.2">
      <c r="A20" s="11" t="s">
        <v>73</v>
      </c>
      <c r="B20" s="34">
        <v>1924088.32</v>
      </c>
      <c r="C20" s="34">
        <v>-549288.31999999995</v>
      </c>
      <c r="D20" s="34">
        <f t="shared" si="0"/>
        <v>1374800</v>
      </c>
      <c r="E20" s="34">
        <v>0</v>
      </c>
      <c r="F20" s="34">
        <v>0</v>
      </c>
      <c r="G20" s="34">
        <f t="shared" si="1"/>
        <v>1374800</v>
      </c>
      <c r="H20" s="6">
        <v>2800</v>
      </c>
    </row>
    <row r="21" spans="1:8" x14ac:dyDescent="0.2">
      <c r="A21" s="11" t="s">
        <v>74</v>
      </c>
      <c r="B21" s="34">
        <v>3363881.91</v>
      </c>
      <c r="C21" s="34">
        <v>642742.81999999995</v>
      </c>
      <c r="D21" s="34">
        <f t="shared" si="0"/>
        <v>4006624.73</v>
      </c>
      <c r="E21" s="34">
        <v>2072671.57</v>
      </c>
      <c r="F21" s="34">
        <v>2048194</v>
      </c>
      <c r="G21" s="34">
        <f t="shared" si="1"/>
        <v>1933953.16</v>
      </c>
      <c r="H21" s="6">
        <v>2900</v>
      </c>
    </row>
    <row r="22" spans="1:8" x14ac:dyDescent="0.2">
      <c r="A22" s="9" t="s">
        <v>58</v>
      </c>
      <c r="B22" s="39">
        <f>SUM(B23:B31)</f>
        <v>84656965.530000016</v>
      </c>
      <c r="C22" s="39">
        <f>SUM(C23:C31)</f>
        <v>8594369.4299999997</v>
      </c>
      <c r="D22" s="39">
        <f t="shared" si="0"/>
        <v>93251334.960000008</v>
      </c>
      <c r="E22" s="39">
        <f>SUM(E23:E31)</f>
        <v>48161677.189999998</v>
      </c>
      <c r="F22" s="39">
        <f>SUM(F23:F31)</f>
        <v>43299710.609999999</v>
      </c>
      <c r="G22" s="39">
        <f t="shared" si="1"/>
        <v>45089657.770000011</v>
      </c>
      <c r="H22" s="10">
        <v>0</v>
      </c>
    </row>
    <row r="23" spans="1:8" x14ac:dyDescent="0.2">
      <c r="A23" s="11" t="s">
        <v>75</v>
      </c>
      <c r="B23" s="34">
        <v>19219922.559999999</v>
      </c>
      <c r="C23" s="34">
        <v>231492.78</v>
      </c>
      <c r="D23" s="34">
        <f t="shared" si="0"/>
        <v>19451415.34</v>
      </c>
      <c r="E23" s="34">
        <v>10883561.960000001</v>
      </c>
      <c r="F23" s="34">
        <v>7125178.0999999996</v>
      </c>
      <c r="G23" s="34">
        <f t="shared" si="1"/>
        <v>8567853.379999999</v>
      </c>
      <c r="H23" s="6">
        <v>3100</v>
      </c>
    </row>
    <row r="24" spans="1:8" x14ac:dyDescent="0.2">
      <c r="A24" s="11" t="s">
        <v>76</v>
      </c>
      <c r="B24" s="34">
        <v>12432057.9</v>
      </c>
      <c r="C24" s="34">
        <v>-512614.72</v>
      </c>
      <c r="D24" s="34">
        <f t="shared" si="0"/>
        <v>11919443.18</v>
      </c>
      <c r="E24" s="34">
        <v>5145967.3600000003</v>
      </c>
      <c r="F24" s="34">
        <v>4751373.5599999996</v>
      </c>
      <c r="G24" s="34">
        <f t="shared" si="1"/>
        <v>6773475.8199999994</v>
      </c>
      <c r="H24" s="6">
        <v>3200</v>
      </c>
    </row>
    <row r="25" spans="1:8" x14ac:dyDescent="0.2">
      <c r="A25" s="11" t="s">
        <v>77</v>
      </c>
      <c r="B25" s="34">
        <v>8124963.3799999999</v>
      </c>
      <c r="C25" s="34">
        <v>507884.17</v>
      </c>
      <c r="D25" s="34">
        <f t="shared" si="0"/>
        <v>8632847.5500000007</v>
      </c>
      <c r="E25" s="34">
        <v>3130855.63</v>
      </c>
      <c r="F25" s="34">
        <v>3100757.11</v>
      </c>
      <c r="G25" s="34">
        <f t="shared" si="1"/>
        <v>5501991.9200000009</v>
      </c>
      <c r="H25" s="6">
        <v>3300</v>
      </c>
    </row>
    <row r="26" spans="1:8" x14ac:dyDescent="0.2">
      <c r="A26" s="11" t="s">
        <v>78</v>
      </c>
      <c r="B26" s="34">
        <v>1780899.42</v>
      </c>
      <c r="C26" s="34">
        <v>24618.9</v>
      </c>
      <c r="D26" s="34">
        <f t="shared" si="0"/>
        <v>1805518.3199999998</v>
      </c>
      <c r="E26" s="34">
        <v>298623.21999999997</v>
      </c>
      <c r="F26" s="34">
        <v>298623.21999999997</v>
      </c>
      <c r="G26" s="34">
        <f t="shared" si="1"/>
        <v>1506895.0999999999</v>
      </c>
      <c r="H26" s="6">
        <v>3400</v>
      </c>
    </row>
    <row r="27" spans="1:8" x14ac:dyDescent="0.2">
      <c r="A27" s="11" t="s">
        <v>79</v>
      </c>
      <c r="B27" s="34">
        <v>5786653.9500000002</v>
      </c>
      <c r="C27" s="34">
        <v>5219026.71</v>
      </c>
      <c r="D27" s="34">
        <f t="shared" si="0"/>
        <v>11005680.66</v>
      </c>
      <c r="E27" s="34">
        <v>4813943.82</v>
      </c>
      <c r="F27" s="34">
        <v>4689958.62</v>
      </c>
      <c r="G27" s="34">
        <f t="shared" si="1"/>
        <v>6191736.8399999999</v>
      </c>
      <c r="H27" s="6">
        <v>3500</v>
      </c>
    </row>
    <row r="28" spans="1:8" x14ac:dyDescent="0.2">
      <c r="A28" s="11" t="s">
        <v>126</v>
      </c>
      <c r="B28" s="34">
        <v>2901016.28</v>
      </c>
      <c r="C28" s="34">
        <v>0</v>
      </c>
      <c r="D28" s="34">
        <f t="shared" si="0"/>
        <v>2901016.28</v>
      </c>
      <c r="E28" s="34">
        <v>729612.36</v>
      </c>
      <c r="F28" s="34">
        <v>578462.36</v>
      </c>
      <c r="G28" s="34">
        <f t="shared" si="1"/>
        <v>2171403.92</v>
      </c>
      <c r="H28" s="6">
        <v>3600</v>
      </c>
    </row>
    <row r="29" spans="1:8" x14ac:dyDescent="0.2">
      <c r="A29" s="11" t="s">
        <v>80</v>
      </c>
      <c r="B29" s="34">
        <v>478795.23</v>
      </c>
      <c r="C29" s="34">
        <v>30038</v>
      </c>
      <c r="D29" s="34">
        <f t="shared" si="0"/>
        <v>508833.23</v>
      </c>
      <c r="E29" s="34">
        <v>49199.91</v>
      </c>
      <c r="F29" s="34">
        <v>49199.91</v>
      </c>
      <c r="G29" s="34">
        <f t="shared" si="1"/>
        <v>459633.31999999995</v>
      </c>
      <c r="H29" s="6">
        <v>3700</v>
      </c>
    </row>
    <row r="30" spans="1:8" x14ac:dyDescent="0.2">
      <c r="A30" s="11" t="s">
        <v>81</v>
      </c>
      <c r="B30" s="34">
        <v>12519086.050000001</v>
      </c>
      <c r="C30" s="34">
        <v>3076147.15</v>
      </c>
      <c r="D30" s="34">
        <f t="shared" si="0"/>
        <v>15595233.200000001</v>
      </c>
      <c r="E30" s="34">
        <v>10071878.77</v>
      </c>
      <c r="F30" s="34">
        <v>9691607.5700000003</v>
      </c>
      <c r="G30" s="34">
        <f t="shared" si="1"/>
        <v>5523354.4300000016</v>
      </c>
      <c r="H30" s="6">
        <v>3800</v>
      </c>
    </row>
    <row r="31" spans="1:8" x14ac:dyDescent="0.2">
      <c r="A31" s="11" t="s">
        <v>18</v>
      </c>
      <c r="B31" s="34">
        <v>21413570.760000002</v>
      </c>
      <c r="C31" s="34">
        <v>17776.439999999999</v>
      </c>
      <c r="D31" s="34">
        <f t="shared" si="0"/>
        <v>21431347.200000003</v>
      </c>
      <c r="E31" s="34">
        <v>13038034.16</v>
      </c>
      <c r="F31" s="34">
        <v>13014550.16</v>
      </c>
      <c r="G31" s="34">
        <f t="shared" si="1"/>
        <v>8393313.0400000028</v>
      </c>
      <c r="H31" s="6">
        <v>3900</v>
      </c>
    </row>
    <row r="32" spans="1:8" x14ac:dyDescent="0.2">
      <c r="A32" s="9" t="s">
        <v>118</v>
      </c>
      <c r="B32" s="39">
        <f>SUM(B33:B41)</f>
        <v>29192553.920000002</v>
      </c>
      <c r="C32" s="39">
        <f>SUM(C33:C41)</f>
        <v>11934379.27</v>
      </c>
      <c r="D32" s="39">
        <f t="shared" si="0"/>
        <v>41126933.189999998</v>
      </c>
      <c r="E32" s="39">
        <f>SUM(E33:E41)</f>
        <v>14655443.639999999</v>
      </c>
      <c r="F32" s="39">
        <f>SUM(F33:F41)</f>
        <v>14435156.42</v>
      </c>
      <c r="G32" s="39">
        <f t="shared" si="1"/>
        <v>26471489.549999997</v>
      </c>
      <c r="H32" s="10">
        <v>0</v>
      </c>
    </row>
    <row r="33" spans="1:8" x14ac:dyDescent="0.2">
      <c r="A33" s="11" t="s">
        <v>82</v>
      </c>
      <c r="B33" s="34">
        <v>12708000</v>
      </c>
      <c r="C33" s="34">
        <v>250000</v>
      </c>
      <c r="D33" s="34">
        <f t="shared" si="0"/>
        <v>12958000</v>
      </c>
      <c r="E33" s="34">
        <v>6250000</v>
      </c>
      <c r="F33" s="34">
        <v>6250000</v>
      </c>
      <c r="G33" s="34">
        <f t="shared" si="1"/>
        <v>6708000</v>
      </c>
      <c r="H33" s="6">
        <v>4100</v>
      </c>
    </row>
    <row r="34" spans="1:8" x14ac:dyDescent="0.2">
      <c r="A34" s="11" t="s">
        <v>83</v>
      </c>
      <c r="B34" s="34">
        <v>104853.75</v>
      </c>
      <c r="C34" s="34">
        <v>0</v>
      </c>
      <c r="D34" s="34">
        <f t="shared" si="0"/>
        <v>104853.75</v>
      </c>
      <c r="E34" s="34">
        <v>0</v>
      </c>
      <c r="F34" s="34">
        <v>0</v>
      </c>
      <c r="G34" s="34">
        <f t="shared" si="1"/>
        <v>104853.75</v>
      </c>
      <c r="H34" s="6">
        <v>4200</v>
      </c>
    </row>
    <row r="35" spans="1:8" x14ac:dyDescent="0.2">
      <c r="A35" s="11" t="s">
        <v>84</v>
      </c>
      <c r="B35" s="34">
        <v>1721750.93</v>
      </c>
      <c r="C35" s="34">
        <v>394499.07</v>
      </c>
      <c r="D35" s="34">
        <f t="shared" si="0"/>
        <v>2116250</v>
      </c>
      <c r="E35" s="34">
        <v>0</v>
      </c>
      <c r="F35" s="34">
        <v>0</v>
      </c>
      <c r="G35" s="34">
        <f t="shared" si="1"/>
        <v>2116250</v>
      </c>
      <c r="H35" s="6">
        <v>4300</v>
      </c>
    </row>
    <row r="36" spans="1:8" x14ac:dyDescent="0.2">
      <c r="A36" s="11" t="s">
        <v>85</v>
      </c>
      <c r="B36" s="34">
        <v>10538908.800000001</v>
      </c>
      <c r="C36" s="34">
        <v>11257320.25</v>
      </c>
      <c r="D36" s="34">
        <f t="shared" si="0"/>
        <v>21796229.050000001</v>
      </c>
      <c r="E36" s="34">
        <v>6574007.3099999996</v>
      </c>
      <c r="F36" s="34">
        <v>6353720.0899999999</v>
      </c>
      <c r="G36" s="34">
        <f t="shared" si="1"/>
        <v>15222221.740000002</v>
      </c>
      <c r="H36" s="6">
        <v>4400</v>
      </c>
    </row>
    <row r="37" spans="1:8" x14ac:dyDescent="0.2">
      <c r="A37" s="11" t="s">
        <v>39</v>
      </c>
      <c r="B37" s="34">
        <v>4119040.44</v>
      </c>
      <c r="C37" s="34">
        <v>32559.95</v>
      </c>
      <c r="D37" s="34">
        <f t="shared" si="0"/>
        <v>4151600.39</v>
      </c>
      <c r="E37" s="34">
        <v>1831436.33</v>
      </c>
      <c r="F37" s="34">
        <v>1831436.33</v>
      </c>
      <c r="G37" s="34">
        <f t="shared" si="1"/>
        <v>2320164.06</v>
      </c>
      <c r="H37" s="6">
        <v>4500</v>
      </c>
    </row>
    <row r="38" spans="1:8" x14ac:dyDescent="0.2">
      <c r="A38" s="11" t="s">
        <v>86</v>
      </c>
      <c r="B38" s="34">
        <v>0</v>
      </c>
      <c r="C38" s="34">
        <v>0</v>
      </c>
      <c r="D38" s="34">
        <f t="shared" si="0"/>
        <v>0</v>
      </c>
      <c r="E38" s="34">
        <v>0</v>
      </c>
      <c r="F38" s="34">
        <v>0</v>
      </c>
      <c r="G38" s="34">
        <f t="shared" si="1"/>
        <v>0</v>
      </c>
      <c r="H38" s="6">
        <v>4600</v>
      </c>
    </row>
    <row r="39" spans="1:8" x14ac:dyDescent="0.2">
      <c r="A39" s="11" t="s">
        <v>87</v>
      </c>
      <c r="B39" s="34">
        <v>0</v>
      </c>
      <c r="C39" s="34">
        <v>0</v>
      </c>
      <c r="D39" s="34">
        <f t="shared" si="0"/>
        <v>0</v>
      </c>
      <c r="E39" s="34">
        <v>0</v>
      </c>
      <c r="F39" s="34">
        <v>0</v>
      </c>
      <c r="G39" s="34">
        <f t="shared" si="1"/>
        <v>0</v>
      </c>
      <c r="H39" s="6">
        <v>4700</v>
      </c>
    </row>
    <row r="40" spans="1:8" x14ac:dyDescent="0.2">
      <c r="A40" s="11" t="s">
        <v>35</v>
      </c>
      <c r="B40" s="34">
        <v>0</v>
      </c>
      <c r="C40" s="34">
        <v>0</v>
      </c>
      <c r="D40" s="34">
        <f t="shared" si="0"/>
        <v>0</v>
      </c>
      <c r="E40" s="34">
        <v>0</v>
      </c>
      <c r="F40" s="34">
        <v>0</v>
      </c>
      <c r="G40" s="34">
        <f t="shared" si="1"/>
        <v>0</v>
      </c>
      <c r="H40" s="6">
        <v>4800</v>
      </c>
    </row>
    <row r="41" spans="1:8" x14ac:dyDescent="0.2">
      <c r="A41" s="11" t="s">
        <v>88</v>
      </c>
      <c r="B41" s="34">
        <v>0</v>
      </c>
      <c r="C41" s="34">
        <v>0</v>
      </c>
      <c r="D41" s="34">
        <f t="shared" si="0"/>
        <v>0</v>
      </c>
      <c r="E41" s="34">
        <v>0</v>
      </c>
      <c r="F41" s="34">
        <v>0</v>
      </c>
      <c r="G41" s="34">
        <f t="shared" si="1"/>
        <v>0</v>
      </c>
      <c r="H41" s="6">
        <v>4900</v>
      </c>
    </row>
    <row r="42" spans="1:8" x14ac:dyDescent="0.2">
      <c r="A42" s="9" t="s">
        <v>119</v>
      </c>
      <c r="B42" s="39">
        <f>SUM(B43:B51)</f>
        <v>4739307.08</v>
      </c>
      <c r="C42" s="39">
        <f>SUM(C43:C51)</f>
        <v>11025075.720000001</v>
      </c>
      <c r="D42" s="39">
        <f t="shared" si="0"/>
        <v>15764382.800000001</v>
      </c>
      <c r="E42" s="39">
        <f>SUM(E43:E51)</f>
        <v>7545525.4000000004</v>
      </c>
      <c r="F42" s="39">
        <f>SUM(F43:F51)</f>
        <v>7425525.3300000001</v>
      </c>
      <c r="G42" s="39">
        <f t="shared" si="1"/>
        <v>8218857.4000000004</v>
      </c>
      <c r="H42" s="10">
        <v>0</v>
      </c>
    </row>
    <row r="43" spans="1:8" x14ac:dyDescent="0.2">
      <c r="A43" s="3" t="s">
        <v>89</v>
      </c>
      <c r="B43" s="34">
        <v>1071908.07</v>
      </c>
      <c r="C43" s="34">
        <v>3346935.72</v>
      </c>
      <c r="D43" s="34">
        <f t="shared" si="0"/>
        <v>4418843.79</v>
      </c>
      <c r="E43" s="34">
        <v>542569.12</v>
      </c>
      <c r="F43" s="34">
        <v>542569.12</v>
      </c>
      <c r="G43" s="34">
        <f t="shared" si="1"/>
        <v>3876274.67</v>
      </c>
      <c r="H43" s="6">
        <v>5100</v>
      </c>
    </row>
    <row r="44" spans="1:8" x14ac:dyDescent="0.2">
      <c r="A44" s="11" t="s">
        <v>90</v>
      </c>
      <c r="B44" s="34">
        <v>31436</v>
      </c>
      <c r="C44" s="34">
        <v>315240</v>
      </c>
      <c r="D44" s="34">
        <f t="shared" si="0"/>
        <v>346676</v>
      </c>
      <c r="E44" s="34">
        <v>64635.199999999997</v>
      </c>
      <c r="F44" s="34">
        <v>64635.199999999997</v>
      </c>
      <c r="G44" s="34">
        <f t="shared" si="1"/>
        <v>282040.8</v>
      </c>
      <c r="H44" s="6">
        <v>5200</v>
      </c>
    </row>
    <row r="45" spans="1:8" x14ac:dyDescent="0.2">
      <c r="A45" s="11" t="s">
        <v>91</v>
      </c>
      <c r="B45" s="34">
        <v>0</v>
      </c>
      <c r="C45" s="34">
        <v>0</v>
      </c>
      <c r="D45" s="34">
        <f t="shared" si="0"/>
        <v>0</v>
      </c>
      <c r="E45" s="34">
        <v>0</v>
      </c>
      <c r="F45" s="34">
        <v>0</v>
      </c>
      <c r="G45" s="34">
        <f t="shared" si="1"/>
        <v>0</v>
      </c>
      <c r="H45" s="6">
        <v>5300</v>
      </c>
    </row>
    <row r="46" spans="1:8" x14ac:dyDescent="0.2">
      <c r="A46" s="11" t="s">
        <v>92</v>
      </c>
      <c r="B46" s="34">
        <v>0</v>
      </c>
      <c r="C46" s="34">
        <v>6920000</v>
      </c>
      <c r="D46" s="34">
        <f t="shared" si="0"/>
        <v>6920000</v>
      </c>
      <c r="E46" s="34">
        <v>3299425.76</v>
      </c>
      <c r="F46" s="34">
        <v>3299425.76</v>
      </c>
      <c r="G46" s="34">
        <f t="shared" si="1"/>
        <v>3620574.24</v>
      </c>
      <c r="H46" s="6">
        <v>5400</v>
      </c>
    </row>
    <row r="47" spans="1:8" x14ac:dyDescent="0.2">
      <c r="A47" s="11" t="s">
        <v>93</v>
      </c>
      <c r="B47" s="34">
        <v>3500000</v>
      </c>
      <c r="C47" s="34">
        <v>-50000</v>
      </c>
      <c r="D47" s="34">
        <f t="shared" si="0"/>
        <v>3450000</v>
      </c>
      <c r="E47" s="34">
        <v>3450000</v>
      </c>
      <c r="F47" s="34">
        <v>3450000</v>
      </c>
      <c r="G47" s="34">
        <f t="shared" si="1"/>
        <v>0</v>
      </c>
      <c r="H47" s="6">
        <v>5500</v>
      </c>
    </row>
    <row r="48" spans="1:8" x14ac:dyDescent="0.2">
      <c r="A48" s="11" t="s">
        <v>94</v>
      </c>
      <c r="B48" s="34">
        <v>135963.01</v>
      </c>
      <c r="C48" s="34">
        <v>492900</v>
      </c>
      <c r="D48" s="34">
        <f t="shared" si="0"/>
        <v>628863.01</v>
      </c>
      <c r="E48" s="34">
        <v>188895.32</v>
      </c>
      <c r="F48" s="34">
        <v>68895.25</v>
      </c>
      <c r="G48" s="34">
        <f t="shared" si="1"/>
        <v>439967.69</v>
      </c>
      <c r="H48" s="6">
        <v>5600</v>
      </c>
    </row>
    <row r="49" spans="1:8" x14ac:dyDescent="0.2">
      <c r="A49" s="11" t="s">
        <v>95</v>
      </c>
      <c r="B49" s="34">
        <v>0</v>
      </c>
      <c r="C49" s="34">
        <v>0</v>
      </c>
      <c r="D49" s="34">
        <f t="shared" si="0"/>
        <v>0</v>
      </c>
      <c r="E49" s="34">
        <v>0</v>
      </c>
      <c r="F49" s="34">
        <v>0</v>
      </c>
      <c r="G49" s="34">
        <f t="shared" si="1"/>
        <v>0</v>
      </c>
      <c r="H49" s="6">
        <v>5700</v>
      </c>
    </row>
    <row r="50" spans="1:8" x14ac:dyDescent="0.2">
      <c r="A50" s="11" t="s">
        <v>96</v>
      </c>
      <c r="B50" s="34">
        <v>0</v>
      </c>
      <c r="C50" s="34">
        <v>0</v>
      </c>
      <c r="D50" s="34">
        <f t="shared" si="0"/>
        <v>0</v>
      </c>
      <c r="E50" s="34">
        <v>0</v>
      </c>
      <c r="F50" s="34">
        <v>0</v>
      </c>
      <c r="G50" s="34">
        <f t="shared" si="1"/>
        <v>0</v>
      </c>
      <c r="H50" s="6">
        <v>5800</v>
      </c>
    </row>
    <row r="51" spans="1:8" x14ac:dyDescent="0.2">
      <c r="A51" s="11" t="s">
        <v>97</v>
      </c>
      <c r="B51" s="34">
        <v>0</v>
      </c>
      <c r="C51" s="34">
        <v>0</v>
      </c>
      <c r="D51" s="34">
        <f t="shared" si="0"/>
        <v>0</v>
      </c>
      <c r="E51" s="34">
        <v>0</v>
      </c>
      <c r="F51" s="34">
        <v>0</v>
      </c>
      <c r="G51" s="34">
        <f t="shared" si="1"/>
        <v>0</v>
      </c>
      <c r="H51" s="6">
        <v>5900</v>
      </c>
    </row>
    <row r="52" spans="1:8" x14ac:dyDescent="0.2">
      <c r="A52" s="9" t="s">
        <v>59</v>
      </c>
      <c r="B52" s="39">
        <f>SUM(B53:B55)</f>
        <v>1593623.65</v>
      </c>
      <c r="C52" s="39">
        <f>SUM(C53:C55)</f>
        <v>66325445.5</v>
      </c>
      <c r="D52" s="39">
        <f t="shared" si="0"/>
        <v>67919069.150000006</v>
      </c>
      <c r="E52" s="39">
        <f>SUM(E53:E55)</f>
        <v>10968513.32</v>
      </c>
      <c r="F52" s="39">
        <f>SUM(F53:F55)</f>
        <v>10432586.699999999</v>
      </c>
      <c r="G52" s="39">
        <f t="shared" si="1"/>
        <v>56950555.830000006</v>
      </c>
      <c r="H52" s="10">
        <v>0</v>
      </c>
    </row>
    <row r="53" spans="1:8" x14ac:dyDescent="0.2">
      <c r="A53" s="11" t="s">
        <v>98</v>
      </c>
      <c r="B53" s="34">
        <v>1593623.65</v>
      </c>
      <c r="C53" s="34">
        <v>66325445.5</v>
      </c>
      <c r="D53" s="34">
        <f t="shared" si="0"/>
        <v>67919069.150000006</v>
      </c>
      <c r="E53" s="34">
        <v>10968513.32</v>
      </c>
      <c r="F53" s="34">
        <v>10432586.699999999</v>
      </c>
      <c r="G53" s="34">
        <f t="shared" si="1"/>
        <v>56950555.830000006</v>
      </c>
      <c r="H53" s="6">
        <v>6100</v>
      </c>
    </row>
    <row r="54" spans="1:8" x14ac:dyDescent="0.2">
      <c r="A54" s="11" t="s">
        <v>99</v>
      </c>
      <c r="B54" s="34">
        <v>0</v>
      </c>
      <c r="C54" s="34">
        <v>0</v>
      </c>
      <c r="D54" s="34">
        <f t="shared" si="0"/>
        <v>0</v>
      </c>
      <c r="E54" s="34">
        <v>0</v>
      </c>
      <c r="F54" s="34">
        <v>0</v>
      </c>
      <c r="G54" s="34">
        <f t="shared" si="1"/>
        <v>0</v>
      </c>
      <c r="H54" s="6">
        <v>6200</v>
      </c>
    </row>
    <row r="55" spans="1:8" x14ac:dyDescent="0.2">
      <c r="A55" s="11" t="s">
        <v>100</v>
      </c>
      <c r="B55" s="34">
        <v>0</v>
      </c>
      <c r="C55" s="34">
        <v>0</v>
      </c>
      <c r="D55" s="34">
        <f t="shared" si="0"/>
        <v>0</v>
      </c>
      <c r="E55" s="34">
        <v>0</v>
      </c>
      <c r="F55" s="34">
        <v>0</v>
      </c>
      <c r="G55" s="34">
        <f t="shared" si="1"/>
        <v>0</v>
      </c>
      <c r="H55" s="6">
        <v>6300</v>
      </c>
    </row>
    <row r="56" spans="1:8" x14ac:dyDescent="0.2">
      <c r="A56" s="9" t="s">
        <v>120</v>
      </c>
      <c r="B56" s="39">
        <f>SUM(B57:B63)</f>
        <v>45111111.890000001</v>
      </c>
      <c r="C56" s="39">
        <f>SUM(C57:C63)</f>
        <v>-42039527.390000001</v>
      </c>
      <c r="D56" s="39">
        <f t="shared" si="0"/>
        <v>3071584.5</v>
      </c>
      <c r="E56" s="39">
        <f>SUM(E57:E63)</f>
        <v>0</v>
      </c>
      <c r="F56" s="39">
        <f>SUM(F57:F63)</f>
        <v>0</v>
      </c>
      <c r="G56" s="39">
        <f t="shared" si="1"/>
        <v>3071584.5</v>
      </c>
      <c r="H56" s="10">
        <v>0</v>
      </c>
    </row>
    <row r="57" spans="1:8" x14ac:dyDescent="0.2">
      <c r="A57" s="11" t="s">
        <v>127</v>
      </c>
      <c r="B57" s="34">
        <v>0</v>
      </c>
      <c r="C57" s="34">
        <v>0</v>
      </c>
      <c r="D57" s="34">
        <f t="shared" si="0"/>
        <v>0</v>
      </c>
      <c r="E57" s="34">
        <v>0</v>
      </c>
      <c r="F57" s="34">
        <v>0</v>
      </c>
      <c r="G57" s="34">
        <f t="shared" si="1"/>
        <v>0</v>
      </c>
      <c r="H57" s="6">
        <v>7100</v>
      </c>
    </row>
    <row r="58" spans="1:8" x14ac:dyDescent="0.2">
      <c r="A58" s="11" t="s">
        <v>101</v>
      </c>
      <c r="B58" s="34">
        <v>0</v>
      </c>
      <c r="C58" s="34">
        <v>0</v>
      </c>
      <c r="D58" s="34">
        <f t="shared" si="0"/>
        <v>0</v>
      </c>
      <c r="E58" s="34">
        <v>0</v>
      </c>
      <c r="F58" s="34">
        <v>0</v>
      </c>
      <c r="G58" s="34">
        <f t="shared" si="1"/>
        <v>0</v>
      </c>
      <c r="H58" s="6">
        <v>7200</v>
      </c>
    </row>
    <row r="59" spans="1:8" x14ac:dyDescent="0.2">
      <c r="A59" s="11" t="s">
        <v>102</v>
      </c>
      <c r="B59" s="34">
        <v>0</v>
      </c>
      <c r="C59" s="34">
        <v>0</v>
      </c>
      <c r="D59" s="34">
        <f t="shared" si="0"/>
        <v>0</v>
      </c>
      <c r="E59" s="34">
        <v>0</v>
      </c>
      <c r="F59" s="34">
        <v>0</v>
      </c>
      <c r="G59" s="34">
        <f t="shared" si="1"/>
        <v>0</v>
      </c>
      <c r="H59" s="6">
        <v>7300</v>
      </c>
    </row>
    <row r="60" spans="1:8" x14ac:dyDescent="0.2">
      <c r="A60" s="11" t="s">
        <v>103</v>
      </c>
      <c r="B60" s="34">
        <v>0</v>
      </c>
      <c r="C60" s="34">
        <v>0</v>
      </c>
      <c r="D60" s="34">
        <f t="shared" si="0"/>
        <v>0</v>
      </c>
      <c r="E60" s="34">
        <v>0</v>
      </c>
      <c r="F60" s="34">
        <v>0</v>
      </c>
      <c r="G60" s="34">
        <f t="shared" si="1"/>
        <v>0</v>
      </c>
      <c r="H60" s="6">
        <v>7400</v>
      </c>
    </row>
    <row r="61" spans="1:8" x14ac:dyDescent="0.2">
      <c r="A61" s="11" t="s">
        <v>104</v>
      </c>
      <c r="B61" s="34">
        <v>0</v>
      </c>
      <c r="C61" s="34">
        <v>0</v>
      </c>
      <c r="D61" s="34">
        <f t="shared" si="0"/>
        <v>0</v>
      </c>
      <c r="E61" s="34">
        <v>0</v>
      </c>
      <c r="F61" s="34">
        <v>0</v>
      </c>
      <c r="G61" s="34">
        <f t="shared" si="1"/>
        <v>0</v>
      </c>
      <c r="H61" s="6">
        <v>7500</v>
      </c>
    </row>
    <row r="62" spans="1:8" x14ac:dyDescent="0.2">
      <c r="A62" s="11" t="s">
        <v>105</v>
      </c>
      <c r="B62" s="34">
        <v>0</v>
      </c>
      <c r="C62" s="34">
        <v>0</v>
      </c>
      <c r="D62" s="34">
        <f t="shared" si="0"/>
        <v>0</v>
      </c>
      <c r="E62" s="34">
        <v>0</v>
      </c>
      <c r="F62" s="34">
        <v>0</v>
      </c>
      <c r="G62" s="34">
        <f t="shared" si="1"/>
        <v>0</v>
      </c>
      <c r="H62" s="6">
        <v>7600</v>
      </c>
    </row>
    <row r="63" spans="1:8" x14ac:dyDescent="0.2">
      <c r="A63" s="11" t="s">
        <v>106</v>
      </c>
      <c r="B63" s="34">
        <v>45111111.890000001</v>
      </c>
      <c r="C63" s="34">
        <v>-42039527.390000001</v>
      </c>
      <c r="D63" s="34">
        <f t="shared" si="0"/>
        <v>3071584.5</v>
      </c>
      <c r="E63" s="34">
        <v>0</v>
      </c>
      <c r="F63" s="34">
        <v>0</v>
      </c>
      <c r="G63" s="34">
        <f t="shared" si="1"/>
        <v>3071584.5</v>
      </c>
      <c r="H63" s="6">
        <v>7900</v>
      </c>
    </row>
    <row r="64" spans="1:8" x14ac:dyDescent="0.2">
      <c r="A64" s="9" t="s">
        <v>121</v>
      </c>
      <c r="B64" s="39">
        <f>SUM(B65:B67)</f>
        <v>400000</v>
      </c>
      <c r="C64" s="39">
        <f>SUM(C65:C67)</f>
        <v>250000</v>
      </c>
      <c r="D64" s="39">
        <f t="shared" si="0"/>
        <v>650000</v>
      </c>
      <c r="E64" s="39">
        <f>SUM(E65:E67)</f>
        <v>250000</v>
      </c>
      <c r="F64" s="39">
        <f>SUM(F65:F67)</f>
        <v>250000</v>
      </c>
      <c r="G64" s="39">
        <f t="shared" si="1"/>
        <v>400000</v>
      </c>
      <c r="H64" s="10">
        <v>0</v>
      </c>
    </row>
    <row r="65" spans="1:8" x14ac:dyDescent="0.2">
      <c r="A65" s="11" t="s">
        <v>36</v>
      </c>
      <c r="B65" s="34">
        <v>0</v>
      </c>
      <c r="C65" s="34">
        <v>0</v>
      </c>
      <c r="D65" s="34">
        <f t="shared" si="0"/>
        <v>0</v>
      </c>
      <c r="E65" s="34">
        <v>0</v>
      </c>
      <c r="F65" s="34">
        <v>0</v>
      </c>
      <c r="G65" s="34">
        <f t="shared" si="1"/>
        <v>0</v>
      </c>
      <c r="H65" s="6">
        <v>8100</v>
      </c>
    </row>
    <row r="66" spans="1:8" x14ac:dyDescent="0.2">
      <c r="A66" s="11" t="s">
        <v>37</v>
      </c>
      <c r="B66" s="34">
        <v>0</v>
      </c>
      <c r="C66" s="34">
        <v>0</v>
      </c>
      <c r="D66" s="34">
        <f t="shared" si="0"/>
        <v>0</v>
      </c>
      <c r="E66" s="34">
        <v>0</v>
      </c>
      <c r="F66" s="34">
        <v>0</v>
      </c>
      <c r="G66" s="34">
        <f t="shared" si="1"/>
        <v>0</v>
      </c>
      <c r="H66" s="6">
        <v>8300</v>
      </c>
    </row>
    <row r="67" spans="1:8" x14ac:dyDescent="0.2">
      <c r="A67" s="11" t="s">
        <v>38</v>
      </c>
      <c r="B67" s="34">
        <v>400000</v>
      </c>
      <c r="C67" s="34">
        <v>250000</v>
      </c>
      <c r="D67" s="34">
        <f t="shared" si="0"/>
        <v>650000</v>
      </c>
      <c r="E67" s="34">
        <v>250000</v>
      </c>
      <c r="F67" s="34">
        <v>250000</v>
      </c>
      <c r="G67" s="34">
        <f t="shared" si="1"/>
        <v>400000</v>
      </c>
      <c r="H67" s="6">
        <v>8500</v>
      </c>
    </row>
    <row r="68" spans="1:8" x14ac:dyDescent="0.2">
      <c r="A68" s="9" t="s">
        <v>60</v>
      </c>
      <c r="B68" s="39">
        <f>SUM(B69:B75)</f>
        <v>20350000</v>
      </c>
      <c r="C68" s="39">
        <f>SUM(C69:C75)</f>
        <v>-350000</v>
      </c>
      <c r="D68" s="39">
        <f t="shared" si="0"/>
        <v>20000000</v>
      </c>
      <c r="E68" s="39">
        <f>SUM(E69:E75)</f>
        <v>10322064.699999999</v>
      </c>
      <c r="F68" s="39">
        <f>SUM(F69:F75)</f>
        <v>10322064.699999999</v>
      </c>
      <c r="G68" s="39">
        <f t="shared" si="1"/>
        <v>9677935.3000000007</v>
      </c>
      <c r="H68" s="10">
        <v>0</v>
      </c>
    </row>
    <row r="69" spans="1:8" x14ac:dyDescent="0.2">
      <c r="A69" s="11" t="s">
        <v>107</v>
      </c>
      <c r="B69" s="34">
        <v>19000000</v>
      </c>
      <c r="C69" s="34">
        <v>0</v>
      </c>
      <c r="D69" s="34">
        <f t="shared" ref="D69:D75" si="2">B69+C69</f>
        <v>19000000</v>
      </c>
      <c r="E69" s="34">
        <v>9499998</v>
      </c>
      <c r="F69" s="34">
        <v>9499998</v>
      </c>
      <c r="G69" s="34">
        <f t="shared" ref="G69:G75" si="3">D69-E69</f>
        <v>9500002</v>
      </c>
      <c r="H69" s="6">
        <v>9100</v>
      </c>
    </row>
    <row r="70" spans="1:8" x14ac:dyDescent="0.2">
      <c r="A70" s="11" t="s">
        <v>108</v>
      </c>
      <c r="B70" s="34">
        <v>1350000</v>
      </c>
      <c r="C70" s="34">
        <v>-350000</v>
      </c>
      <c r="D70" s="34">
        <f t="shared" si="2"/>
        <v>1000000</v>
      </c>
      <c r="E70" s="34">
        <v>822066.7</v>
      </c>
      <c r="F70" s="34">
        <v>822066.7</v>
      </c>
      <c r="G70" s="34">
        <f t="shared" si="3"/>
        <v>177933.30000000005</v>
      </c>
      <c r="H70" s="6">
        <v>9200</v>
      </c>
    </row>
    <row r="71" spans="1:8" x14ac:dyDescent="0.2">
      <c r="A71" s="11" t="s">
        <v>109</v>
      </c>
      <c r="B71" s="34">
        <v>0</v>
      </c>
      <c r="C71" s="34">
        <v>0</v>
      </c>
      <c r="D71" s="34">
        <f t="shared" si="2"/>
        <v>0</v>
      </c>
      <c r="E71" s="34">
        <v>0</v>
      </c>
      <c r="F71" s="34">
        <v>0</v>
      </c>
      <c r="G71" s="34">
        <f t="shared" si="3"/>
        <v>0</v>
      </c>
      <c r="H71" s="6">
        <v>9300</v>
      </c>
    </row>
    <row r="72" spans="1:8" x14ac:dyDescent="0.2">
      <c r="A72" s="11" t="s">
        <v>110</v>
      </c>
      <c r="B72" s="34">
        <v>0</v>
      </c>
      <c r="C72" s="34">
        <v>0</v>
      </c>
      <c r="D72" s="34">
        <f t="shared" si="2"/>
        <v>0</v>
      </c>
      <c r="E72" s="34">
        <v>0</v>
      </c>
      <c r="F72" s="34">
        <v>0</v>
      </c>
      <c r="G72" s="34">
        <f t="shared" si="3"/>
        <v>0</v>
      </c>
      <c r="H72" s="6">
        <v>9400</v>
      </c>
    </row>
    <row r="73" spans="1:8" x14ac:dyDescent="0.2">
      <c r="A73" s="11" t="s">
        <v>111</v>
      </c>
      <c r="B73" s="34">
        <v>0</v>
      </c>
      <c r="C73" s="34">
        <v>0</v>
      </c>
      <c r="D73" s="34">
        <f t="shared" si="2"/>
        <v>0</v>
      </c>
      <c r="E73" s="34">
        <v>0</v>
      </c>
      <c r="F73" s="34">
        <v>0</v>
      </c>
      <c r="G73" s="34">
        <f t="shared" si="3"/>
        <v>0</v>
      </c>
      <c r="H73" s="6">
        <v>9500</v>
      </c>
    </row>
    <row r="74" spans="1:8" x14ac:dyDescent="0.2">
      <c r="A74" s="11" t="s">
        <v>112</v>
      </c>
      <c r="B74" s="34">
        <v>0</v>
      </c>
      <c r="C74" s="34">
        <v>0</v>
      </c>
      <c r="D74" s="34">
        <f t="shared" si="2"/>
        <v>0</v>
      </c>
      <c r="E74" s="34">
        <v>0</v>
      </c>
      <c r="F74" s="34">
        <v>0</v>
      </c>
      <c r="G74" s="34">
        <f t="shared" si="3"/>
        <v>0</v>
      </c>
      <c r="H74" s="6">
        <v>9600</v>
      </c>
    </row>
    <row r="75" spans="1:8" x14ac:dyDescent="0.2">
      <c r="A75" s="12" t="s">
        <v>113</v>
      </c>
      <c r="B75" s="36">
        <v>0</v>
      </c>
      <c r="C75" s="36">
        <v>0</v>
      </c>
      <c r="D75" s="36">
        <f t="shared" si="2"/>
        <v>0</v>
      </c>
      <c r="E75" s="36">
        <v>0</v>
      </c>
      <c r="F75" s="36">
        <v>0</v>
      </c>
      <c r="G75" s="36">
        <f t="shared" si="3"/>
        <v>0</v>
      </c>
      <c r="H75" s="6">
        <v>9900</v>
      </c>
    </row>
    <row r="76" spans="1:8" x14ac:dyDescent="0.2">
      <c r="A76" s="7" t="s">
        <v>122</v>
      </c>
      <c r="B76" s="37">
        <f t="shared" ref="B76:G76" si="4">SUM(B4+B12+B22+B32+B42+B52+B56+B64+B68)</f>
        <v>417239175.98000002</v>
      </c>
      <c r="C76" s="37">
        <f t="shared" si="4"/>
        <v>66489411.519999996</v>
      </c>
      <c r="D76" s="37">
        <f t="shared" si="4"/>
        <v>483728587.5</v>
      </c>
      <c r="E76" s="37">
        <f t="shared" si="4"/>
        <v>199753893.16999999</v>
      </c>
      <c r="F76" s="37">
        <f t="shared" si="4"/>
        <v>193090213.31999999</v>
      </c>
      <c r="G76" s="37">
        <f t="shared" si="4"/>
        <v>283974694.33000004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activeCell="B5" sqref="B5:G41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7" customHeight="1" x14ac:dyDescent="0.2">
      <c r="A1" s="30" t="s">
        <v>176</v>
      </c>
      <c r="B1" s="26"/>
      <c r="C1" s="26"/>
      <c r="D1" s="26"/>
      <c r="E1" s="26"/>
      <c r="F1" s="26"/>
      <c r="G1" s="27"/>
    </row>
    <row r="2" spans="1:7" x14ac:dyDescent="0.2">
      <c r="A2" s="19"/>
      <c r="B2" s="30" t="s">
        <v>56</v>
      </c>
      <c r="C2" s="26"/>
      <c r="D2" s="26"/>
      <c r="E2" s="26"/>
      <c r="F2" s="27"/>
      <c r="G2" s="28" t="s">
        <v>55</v>
      </c>
    </row>
    <row r="3" spans="1:7" ht="24.9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29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39">
        <f t="shared" ref="B5:G5" si="0">SUM(B6:B13)</f>
        <v>219907699.97999999</v>
      </c>
      <c r="C5" s="39">
        <f t="shared" si="0"/>
        <v>30734202.789999999</v>
      </c>
      <c r="D5" s="39">
        <f t="shared" si="0"/>
        <v>250641902.76999998</v>
      </c>
      <c r="E5" s="39">
        <f t="shared" si="0"/>
        <v>112157033.95</v>
      </c>
      <c r="F5" s="39">
        <f t="shared" si="0"/>
        <v>110933436.97</v>
      </c>
      <c r="G5" s="39">
        <f t="shared" si="0"/>
        <v>138484868.81999999</v>
      </c>
    </row>
    <row r="6" spans="1:7" x14ac:dyDescent="0.2">
      <c r="A6" s="17" t="s">
        <v>40</v>
      </c>
      <c r="B6" s="34">
        <v>9004483.8000000007</v>
      </c>
      <c r="C6" s="34">
        <v>438997.14</v>
      </c>
      <c r="D6" s="34">
        <f>B6+C6</f>
        <v>9443480.9400000013</v>
      </c>
      <c r="E6" s="34">
        <v>4188828.43</v>
      </c>
      <c r="F6" s="34">
        <v>4159293.64</v>
      </c>
      <c r="G6" s="34">
        <f>D6-E6</f>
        <v>5254652.5100000016</v>
      </c>
    </row>
    <row r="7" spans="1:7" x14ac:dyDescent="0.2">
      <c r="A7" s="17" t="s">
        <v>16</v>
      </c>
      <c r="B7" s="34">
        <v>0</v>
      </c>
      <c r="C7" s="34">
        <v>0</v>
      </c>
      <c r="D7" s="34">
        <f t="shared" ref="D7:D13" si="1">B7+C7</f>
        <v>0</v>
      </c>
      <c r="E7" s="34">
        <v>0</v>
      </c>
      <c r="F7" s="34">
        <v>0</v>
      </c>
      <c r="G7" s="34">
        <f t="shared" ref="G7:G13" si="2">D7-E7</f>
        <v>0</v>
      </c>
    </row>
    <row r="8" spans="1:7" x14ac:dyDescent="0.2">
      <c r="A8" s="17" t="s">
        <v>116</v>
      </c>
      <c r="B8" s="34">
        <v>15669187.130000001</v>
      </c>
      <c r="C8" s="34">
        <v>528085.53</v>
      </c>
      <c r="D8" s="34">
        <f t="shared" si="1"/>
        <v>16197272.66</v>
      </c>
      <c r="E8" s="34">
        <v>8746509.9499999993</v>
      </c>
      <c r="F8" s="34">
        <v>8566266.2899999991</v>
      </c>
      <c r="G8" s="34">
        <f t="shared" si="2"/>
        <v>7450762.7100000009</v>
      </c>
    </row>
    <row r="9" spans="1:7" x14ac:dyDescent="0.2">
      <c r="A9" s="17" t="s">
        <v>3</v>
      </c>
      <c r="B9" s="34">
        <v>0</v>
      </c>
      <c r="C9" s="34">
        <v>0</v>
      </c>
      <c r="D9" s="34">
        <f t="shared" si="1"/>
        <v>0</v>
      </c>
      <c r="E9" s="34">
        <v>0</v>
      </c>
      <c r="F9" s="34">
        <v>0</v>
      </c>
      <c r="G9" s="34">
        <f t="shared" si="2"/>
        <v>0</v>
      </c>
    </row>
    <row r="10" spans="1:7" x14ac:dyDescent="0.2">
      <c r="A10" s="17" t="s">
        <v>22</v>
      </c>
      <c r="B10" s="34">
        <v>55178981.920000002</v>
      </c>
      <c r="C10" s="34">
        <v>102582.17</v>
      </c>
      <c r="D10" s="34">
        <f t="shared" si="1"/>
        <v>55281564.090000004</v>
      </c>
      <c r="E10" s="34">
        <v>25638900.699999999</v>
      </c>
      <c r="F10" s="34">
        <v>25413929.050000001</v>
      </c>
      <c r="G10" s="34">
        <f t="shared" si="2"/>
        <v>29642663.390000004</v>
      </c>
    </row>
    <row r="11" spans="1:7" x14ac:dyDescent="0.2">
      <c r="A11" s="17" t="s">
        <v>17</v>
      </c>
      <c r="B11" s="34">
        <v>0</v>
      </c>
      <c r="C11" s="34">
        <v>0</v>
      </c>
      <c r="D11" s="34">
        <f t="shared" si="1"/>
        <v>0</v>
      </c>
      <c r="E11" s="34">
        <v>0</v>
      </c>
      <c r="F11" s="34">
        <v>0</v>
      </c>
      <c r="G11" s="34">
        <f t="shared" si="2"/>
        <v>0</v>
      </c>
    </row>
    <row r="12" spans="1:7" x14ac:dyDescent="0.2">
      <c r="A12" s="17" t="s">
        <v>41</v>
      </c>
      <c r="B12" s="34">
        <v>76096761.469999999</v>
      </c>
      <c r="C12" s="34">
        <v>8377043.8399999999</v>
      </c>
      <c r="D12" s="34">
        <f t="shared" si="1"/>
        <v>84473805.310000002</v>
      </c>
      <c r="E12" s="34">
        <v>33707258.030000001</v>
      </c>
      <c r="F12" s="34">
        <v>33707258.030000001</v>
      </c>
      <c r="G12" s="34">
        <f t="shared" si="2"/>
        <v>50766547.280000001</v>
      </c>
    </row>
    <row r="13" spans="1:7" x14ac:dyDescent="0.2">
      <c r="A13" s="17" t="s">
        <v>18</v>
      </c>
      <c r="B13" s="34">
        <v>63958285.659999996</v>
      </c>
      <c r="C13" s="34">
        <v>21287494.109999999</v>
      </c>
      <c r="D13" s="34">
        <f t="shared" si="1"/>
        <v>85245779.769999996</v>
      </c>
      <c r="E13" s="34">
        <v>39875536.840000004</v>
      </c>
      <c r="F13" s="34">
        <v>39086689.960000001</v>
      </c>
      <c r="G13" s="34">
        <f t="shared" si="2"/>
        <v>45370242.929999992</v>
      </c>
    </row>
    <row r="14" spans="1:7" x14ac:dyDescent="0.2">
      <c r="A14" s="17"/>
      <c r="B14" s="34"/>
      <c r="C14" s="34"/>
      <c r="D14" s="34"/>
      <c r="E14" s="34"/>
      <c r="F14" s="34"/>
      <c r="G14" s="34"/>
    </row>
    <row r="15" spans="1:7" x14ac:dyDescent="0.2">
      <c r="A15" s="5" t="s">
        <v>19</v>
      </c>
      <c r="B15" s="39">
        <f t="shared" ref="B15:G15" si="3">SUM(B16:B22)</f>
        <v>192276113.09999999</v>
      </c>
      <c r="C15" s="39">
        <f t="shared" si="3"/>
        <v>34645766.079999998</v>
      </c>
      <c r="D15" s="39">
        <f t="shared" si="3"/>
        <v>226921879.18000001</v>
      </c>
      <c r="E15" s="39">
        <f t="shared" si="3"/>
        <v>86330864.25</v>
      </c>
      <c r="F15" s="39">
        <f t="shared" si="3"/>
        <v>80911544.090000004</v>
      </c>
      <c r="G15" s="39">
        <f t="shared" si="3"/>
        <v>140591014.92999998</v>
      </c>
    </row>
    <row r="16" spans="1:7" x14ac:dyDescent="0.2">
      <c r="A16" s="17" t="s">
        <v>42</v>
      </c>
      <c r="B16" s="34">
        <v>2687614.23</v>
      </c>
      <c r="C16" s="34">
        <v>13229304.01</v>
      </c>
      <c r="D16" s="34">
        <f>B16+C16</f>
        <v>15916918.24</v>
      </c>
      <c r="E16" s="34">
        <v>8034728.4000000004</v>
      </c>
      <c r="F16" s="34">
        <v>7887663.21</v>
      </c>
      <c r="G16" s="34">
        <f t="shared" ref="G16:G22" si="4">D16-E16</f>
        <v>7882189.8399999999</v>
      </c>
    </row>
    <row r="17" spans="1:7" x14ac:dyDescent="0.2">
      <c r="A17" s="17" t="s">
        <v>27</v>
      </c>
      <c r="B17" s="34">
        <v>147663231.13</v>
      </c>
      <c r="C17" s="34">
        <v>14423514.039999999</v>
      </c>
      <c r="D17" s="34">
        <f t="shared" ref="D17:D22" si="5">B17+C17</f>
        <v>162086745.16999999</v>
      </c>
      <c r="E17" s="34">
        <v>59314604.710000001</v>
      </c>
      <c r="F17" s="34">
        <v>54393580.439999998</v>
      </c>
      <c r="G17" s="34">
        <f t="shared" si="4"/>
        <v>102772140.45999998</v>
      </c>
    </row>
    <row r="18" spans="1:7" x14ac:dyDescent="0.2">
      <c r="A18" s="17" t="s">
        <v>20</v>
      </c>
      <c r="B18" s="34">
        <v>1322085.94</v>
      </c>
      <c r="C18" s="34">
        <v>12720</v>
      </c>
      <c r="D18" s="34">
        <f t="shared" si="5"/>
        <v>1334805.94</v>
      </c>
      <c r="E18" s="34">
        <v>246557.49</v>
      </c>
      <c r="F18" s="34">
        <v>243557.49</v>
      </c>
      <c r="G18" s="34">
        <f t="shared" si="4"/>
        <v>1088248.45</v>
      </c>
    </row>
    <row r="19" spans="1:7" x14ac:dyDescent="0.2">
      <c r="A19" s="17" t="s">
        <v>43</v>
      </c>
      <c r="B19" s="34">
        <v>16704210.65</v>
      </c>
      <c r="C19" s="34">
        <v>5770841.8399999999</v>
      </c>
      <c r="D19" s="34">
        <f t="shared" si="5"/>
        <v>22475052.490000002</v>
      </c>
      <c r="E19" s="34">
        <v>8126738.04</v>
      </c>
      <c r="F19" s="34">
        <v>7867512.4500000002</v>
      </c>
      <c r="G19" s="34">
        <f t="shared" si="4"/>
        <v>14348314.450000003</v>
      </c>
    </row>
    <row r="20" spans="1:7" x14ac:dyDescent="0.2">
      <c r="A20" s="17" t="s">
        <v>44</v>
      </c>
      <c r="B20" s="34">
        <v>3082159.34</v>
      </c>
      <c r="C20" s="34">
        <v>25000</v>
      </c>
      <c r="D20" s="34">
        <f t="shared" si="5"/>
        <v>3107159.34</v>
      </c>
      <c r="E20" s="34">
        <v>471520.77</v>
      </c>
      <c r="F20" s="34">
        <v>425482.69</v>
      </c>
      <c r="G20" s="34">
        <f t="shared" si="4"/>
        <v>2635638.5699999998</v>
      </c>
    </row>
    <row r="21" spans="1:7" x14ac:dyDescent="0.2">
      <c r="A21" s="17" t="s">
        <v>45</v>
      </c>
      <c r="B21" s="34">
        <v>14885071.58</v>
      </c>
      <c r="C21" s="34">
        <v>732880.1</v>
      </c>
      <c r="D21" s="34">
        <f t="shared" si="5"/>
        <v>15617951.68</v>
      </c>
      <c r="E21" s="34">
        <v>7464684.9400000004</v>
      </c>
      <c r="F21" s="34">
        <v>7438360.1299999999</v>
      </c>
      <c r="G21" s="34">
        <f t="shared" si="4"/>
        <v>8153266.7399999993</v>
      </c>
    </row>
    <row r="22" spans="1:7" x14ac:dyDescent="0.2">
      <c r="A22" s="17" t="s">
        <v>4</v>
      </c>
      <c r="B22" s="34">
        <v>5931740.2300000004</v>
      </c>
      <c r="C22" s="34">
        <v>451506.09</v>
      </c>
      <c r="D22" s="34">
        <f t="shared" si="5"/>
        <v>6383246.3200000003</v>
      </c>
      <c r="E22" s="34">
        <v>2672029.9</v>
      </c>
      <c r="F22" s="34">
        <v>2655387.6800000002</v>
      </c>
      <c r="G22" s="34">
        <f t="shared" si="4"/>
        <v>3711216.4200000004</v>
      </c>
    </row>
    <row r="23" spans="1:7" x14ac:dyDescent="0.2">
      <c r="A23" s="17"/>
      <c r="B23" s="34"/>
      <c r="C23" s="34"/>
      <c r="D23" s="34"/>
      <c r="E23" s="34"/>
      <c r="F23" s="34"/>
      <c r="G23" s="34"/>
    </row>
    <row r="24" spans="1:7" x14ac:dyDescent="0.2">
      <c r="A24" s="5" t="s">
        <v>46</v>
      </c>
      <c r="B24" s="39">
        <f t="shared" ref="B24:G24" si="6">SUM(B25:B33)</f>
        <v>5055362.8999999994</v>
      </c>
      <c r="C24" s="39">
        <f t="shared" si="6"/>
        <v>1109442.6499999999</v>
      </c>
      <c r="D24" s="39">
        <f t="shared" si="6"/>
        <v>6164805.5499999998</v>
      </c>
      <c r="E24" s="39">
        <f t="shared" si="6"/>
        <v>1265994.97</v>
      </c>
      <c r="F24" s="39">
        <f t="shared" si="6"/>
        <v>1245232.26</v>
      </c>
      <c r="G24" s="39">
        <f t="shared" si="6"/>
        <v>4898810.58</v>
      </c>
    </row>
    <row r="25" spans="1:7" x14ac:dyDescent="0.2">
      <c r="A25" s="17" t="s">
        <v>28</v>
      </c>
      <c r="B25" s="34">
        <v>2236399.25</v>
      </c>
      <c r="C25" s="34">
        <v>254295.25</v>
      </c>
      <c r="D25" s="34">
        <f>B25+C25</f>
        <v>2490694.5</v>
      </c>
      <c r="E25" s="34">
        <v>886711.11</v>
      </c>
      <c r="F25" s="34">
        <v>871168.4</v>
      </c>
      <c r="G25" s="34">
        <f t="shared" ref="G25:G33" si="7">D25-E25</f>
        <v>1603983.3900000001</v>
      </c>
    </row>
    <row r="26" spans="1:7" x14ac:dyDescent="0.2">
      <c r="A26" s="17" t="s">
        <v>23</v>
      </c>
      <c r="B26" s="34">
        <v>1536750.93</v>
      </c>
      <c r="C26" s="34">
        <v>579499.06999999995</v>
      </c>
      <c r="D26" s="34">
        <f t="shared" ref="D26:D33" si="8">B26+C26</f>
        <v>2116250</v>
      </c>
      <c r="E26" s="34">
        <v>0</v>
      </c>
      <c r="F26" s="34">
        <v>0</v>
      </c>
      <c r="G26" s="34">
        <f t="shared" si="7"/>
        <v>2116250</v>
      </c>
    </row>
    <row r="27" spans="1:7" x14ac:dyDescent="0.2">
      <c r="A27" s="17" t="s">
        <v>29</v>
      </c>
      <c r="B27" s="34">
        <v>0</v>
      </c>
      <c r="C27" s="34">
        <v>0</v>
      </c>
      <c r="D27" s="34">
        <f t="shared" si="8"/>
        <v>0</v>
      </c>
      <c r="E27" s="34">
        <v>0</v>
      </c>
      <c r="F27" s="34">
        <v>0</v>
      </c>
      <c r="G27" s="34">
        <f t="shared" si="7"/>
        <v>0</v>
      </c>
    </row>
    <row r="28" spans="1:7" x14ac:dyDescent="0.2">
      <c r="A28" s="17" t="s">
        <v>47</v>
      </c>
      <c r="B28" s="34">
        <v>0</v>
      </c>
      <c r="C28" s="34">
        <v>0</v>
      </c>
      <c r="D28" s="34">
        <f t="shared" si="8"/>
        <v>0</v>
      </c>
      <c r="E28" s="34">
        <v>0</v>
      </c>
      <c r="F28" s="34">
        <v>0</v>
      </c>
      <c r="G28" s="34">
        <f t="shared" si="7"/>
        <v>0</v>
      </c>
    </row>
    <row r="29" spans="1:7" x14ac:dyDescent="0.2">
      <c r="A29" s="17" t="s">
        <v>21</v>
      </c>
      <c r="B29" s="34">
        <v>0</v>
      </c>
      <c r="C29" s="34">
        <v>0</v>
      </c>
      <c r="D29" s="34">
        <f t="shared" si="8"/>
        <v>0</v>
      </c>
      <c r="E29" s="34">
        <v>0</v>
      </c>
      <c r="F29" s="34">
        <v>0</v>
      </c>
      <c r="G29" s="34">
        <f t="shared" si="7"/>
        <v>0</v>
      </c>
    </row>
    <row r="30" spans="1:7" x14ac:dyDescent="0.2">
      <c r="A30" s="17" t="s">
        <v>5</v>
      </c>
      <c r="B30" s="34">
        <v>0</v>
      </c>
      <c r="C30" s="34">
        <v>0</v>
      </c>
      <c r="D30" s="34">
        <f t="shared" si="8"/>
        <v>0</v>
      </c>
      <c r="E30" s="34">
        <v>0</v>
      </c>
      <c r="F30" s="34">
        <v>0</v>
      </c>
      <c r="G30" s="34">
        <f t="shared" si="7"/>
        <v>0</v>
      </c>
    </row>
    <row r="31" spans="1:7" x14ac:dyDescent="0.2">
      <c r="A31" s="17" t="s">
        <v>6</v>
      </c>
      <c r="B31" s="34">
        <v>1282212.72</v>
      </c>
      <c r="C31" s="34">
        <v>275648.33</v>
      </c>
      <c r="D31" s="34">
        <f t="shared" si="8"/>
        <v>1557861.05</v>
      </c>
      <c r="E31" s="34">
        <v>379283.86</v>
      </c>
      <c r="F31" s="34">
        <v>374063.86</v>
      </c>
      <c r="G31" s="34">
        <f t="shared" si="7"/>
        <v>1178577.19</v>
      </c>
    </row>
    <row r="32" spans="1:7" x14ac:dyDescent="0.2">
      <c r="A32" s="17" t="s">
        <v>48</v>
      </c>
      <c r="B32" s="34">
        <v>0</v>
      </c>
      <c r="C32" s="34">
        <v>0</v>
      </c>
      <c r="D32" s="34">
        <f t="shared" si="8"/>
        <v>0</v>
      </c>
      <c r="E32" s="34">
        <v>0</v>
      </c>
      <c r="F32" s="34">
        <v>0</v>
      </c>
      <c r="G32" s="34">
        <f t="shared" si="7"/>
        <v>0</v>
      </c>
    </row>
    <row r="33" spans="1:7" x14ac:dyDescent="0.2">
      <c r="A33" s="17" t="s">
        <v>30</v>
      </c>
      <c r="B33" s="34">
        <v>0</v>
      </c>
      <c r="C33" s="34">
        <v>0</v>
      </c>
      <c r="D33" s="34">
        <f t="shared" si="8"/>
        <v>0</v>
      </c>
      <c r="E33" s="34">
        <v>0</v>
      </c>
      <c r="F33" s="34">
        <v>0</v>
      </c>
      <c r="G33" s="34">
        <f t="shared" si="7"/>
        <v>0</v>
      </c>
    </row>
    <row r="34" spans="1:7" x14ac:dyDescent="0.2">
      <c r="A34" s="17"/>
      <c r="B34" s="34"/>
      <c r="C34" s="34"/>
      <c r="D34" s="34"/>
      <c r="E34" s="34"/>
      <c r="F34" s="34"/>
      <c r="G34" s="34"/>
    </row>
    <row r="35" spans="1:7" x14ac:dyDescent="0.2">
      <c r="A35" s="5" t="s">
        <v>31</v>
      </c>
      <c r="B35" s="39">
        <f t="shared" ref="B35:G35" si="9">SUM(B36:B39)</f>
        <v>0</v>
      </c>
      <c r="C35" s="39">
        <f t="shared" si="9"/>
        <v>0</v>
      </c>
      <c r="D35" s="39">
        <f t="shared" si="9"/>
        <v>0</v>
      </c>
      <c r="E35" s="39">
        <f t="shared" si="9"/>
        <v>0</v>
      </c>
      <c r="F35" s="39">
        <f t="shared" si="9"/>
        <v>0</v>
      </c>
      <c r="G35" s="39">
        <f t="shared" si="9"/>
        <v>0</v>
      </c>
    </row>
    <row r="36" spans="1:7" x14ac:dyDescent="0.2">
      <c r="A36" s="17" t="s">
        <v>49</v>
      </c>
      <c r="B36" s="34">
        <v>0</v>
      </c>
      <c r="C36" s="34">
        <v>0</v>
      </c>
      <c r="D36" s="34">
        <f>B36+C36</f>
        <v>0</v>
      </c>
      <c r="E36" s="34">
        <v>0</v>
      </c>
      <c r="F36" s="34">
        <v>0</v>
      </c>
      <c r="G36" s="34">
        <f t="shared" ref="G36:G39" si="10">D36-E36</f>
        <v>0</v>
      </c>
    </row>
    <row r="37" spans="1:7" ht="11.25" customHeight="1" x14ac:dyDescent="0.2">
      <c r="A37" s="17" t="s">
        <v>24</v>
      </c>
      <c r="B37" s="34">
        <v>0</v>
      </c>
      <c r="C37" s="34">
        <v>0</v>
      </c>
      <c r="D37" s="34">
        <f t="shared" ref="D37:D39" si="11">B37+C37</f>
        <v>0</v>
      </c>
      <c r="E37" s="34">
        <v>0</v>
      </c>
      <c r="F37" s="34">
        <v>0</v>
      </c>
      <c r="G37" s="34">
        <f t="shared" si="10"/>
        <v>0</v>
      </c>
    </row>
    <row r="38" spans="1:7" x14ac:dyDescent="0.2">
      <c r="A38" s="17" t="s">
        <v>32</v>
      </c>
      <c r="B38" s="34">
        <v>0</v>
      </c>
      <c r="C38" s="34">
        <v>0</v>
      </c>
      <c r="D38" s="34">
        <f t="shared" si="11"/>
        <v>0</v>
      </c>
      <c r="E38" s="34">
        <v>0</v>
      </c>
      <c r="F38" s="34">
        <v>0</v>
      </c>
      <c r="G38" s="34">
        <f t="shared" si="10"/>
        <v>0</v>
      </c>
    </row>
    <row r="39" spans="1:7" x14ac:dyDescent="0.2">
      <c r="A39" s="17" t="s">
        <v>7</v>
      </c>
      <c r="B39" s="34">
        <v>0</v>
      </c>
      <c r="C39" s="34">
        <v>0</v>
      </c>
      <c r="D39" s="34">
        <f t="shared" si="11"/>
        <v>0</v>
      </c>
      <c r="E39" s="34">
        <v>0</v>
      </c>
      <c r="F39" s="34">
        <v>0</v>
      </c>
      <c r="G39" s="34">
        <f t="shared" si="10"/>
        <v>0</v>
      </c>
    </row>
    <row r="40" spans="1:7" x14ac:dyDescent="0.2">
      <c r="A40" s="17"/>
      <c r="B40" s="34"/>
      <c r="C40" s="34"/>
      <c r="D40" s="34"/>
      <c r="E40" s="34"/>
      <c r="F40" s="34"/>
      <c r="G40" s="34"/>
    </row>
    <row r="41" spans="1:7" x14ac:dyDescent="0.2">
      <c r="A41" s="8" t="s">
        <v>122</v>
      </c>
      <c r="B41" s="35">
        <f t="shared" ref="B41:G41" si="12">SUM(B35+B24+B15+B5)</f>
        <v>417239175.98000002</v>
      </c>
      <c r="C41" s="35">
        <f t="shared" si="12"/>
        <v>66489411.519999996</v>
      </c>
      <c r="D41" s="35">
        <f t="shared" si="12"/>
        <v>483728587.5</v>
      </c>
      <c r="E41" s="35">
        <f t="shared" si="12"/>
        <v>199753893.17000002</v>
      </c>
      <c r="F41" s="35">
        <f t="shared" si="12"/>
        <v>193090213.31999999</v>
      </c>
      <c r="G41" s="35">
        <f t="shared" si="12"/>
        <v>283974694.32999998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.</cp:lastModifiedBy>
  <cp:lastPrinted>2018-07-14T22:21:14Z</cp:lastPrinted>
  <dcterms:created xsi:type="dcterms:W3CDTF">2014-02-10T03:37:14Z</dcterms:created>
  <dcterms:modified xsi:type="dcterms:W3CDTF">2026-07-21T17:15:11Z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