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range\Downloads\M09 1T 2026 DIGITAL\"/>
    </mc:Choice>
  </mc:AlternateContent>
  <xr:revisionPtr revIDLastSave="0" documentId="13_ncr:1_{128D1BED-7F94-499C-AF4D-100BC5B31241}" xr6:coauthVersionLast="47" xr6:coauthVersionMax="47" xr10:uidLastSave="{00000000-0000-0000-0000-000000000000}"/>
  <bookViews>
    <workbookView xWindow="-120" yWindow="-120" windowWidth="29040" windowHeight="15720" tabRatio="782" activeTab="2" xr2:uid="{00000000-000D-0000-FFFF-FFFF00000000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3" l="1"/>
  <c r="F26" i="3"/>
  <c r="F25" i="3"/>
  <c r="F24" i="3"/>
  <c r="F23" i="3"/>
  <c r="F22" i="3"/>
  <c r="F20" i="3"/>
  <c r="F19" i="3"/>
  <c r="F18" i="3"/>
  <c r="F17" i="3"/>
  <c r="F16" i="3"/>
  <c r="F15" i="3"/>
  <c r="F14" i="3"/>
  <c r="F13" i="3"/>
  <c r="F12" i="3"/>
  <c r="I58" i="1" l="1"/>
  <c r="I59" i="1"/>
  <c r="I60" i="1"/>
  <c r="I61" i="1"/>
  <c r="I63" i="1"/>
  <c r="I65" i="1"/>
  <c r="I72" i="1"/>
  <c r="I73" i="1"/>
  <c r="I150" i="1"/>
  <c r="D87" i="1"/>
  <c r="I146" i="1"/>
  <c r="I145" i="1"/>
  <c r="I144" i="1"/>
  <c r="I143" i="1"/>
  <c r="I142" i="1"/>
  <c r="I141" i="1"/>
  <c r="I139" i="1"/>
  <c r="I138" i="1"/>
  <c r="I135" i="1"/>
  <c r="I134" i="1"/>
  <c r="I133" i="1"/>
  <c r="I132" i="1"/>
  <c r="I131" i="1"/>
  <c r="I130" i="1"/>
  <c r="I129" i="1"/>
  <c r="I128" i="1"/>
  <c r="I127" i="1"/>
  <c r="E87" i="1"/>
  <c r="I125" i="1"/>
  <c r="I124" i="1"/>
  <c r="I123" i="1"/>
  <c r="I122" i="1"/>
  <c r="I121" i="1"/>
  <c r="I120" i="1"/>
  <c r="I119" i="1"/>
  <c r="I118" i="1"/>
  <c r="I117" i="1"/>
  <c r="I115" i="1"/>
  <c r="I114" i="1"/>
  <c r="I113" i="1"/>
  <c r="I112" i="1"/>
  <c r="I111" i="1"/>
  <c r="I110" i="1"/>
  <c r="I109" i="1"/>
  <c r="I108" i="1"/>
  <c r="I107" i="1"/>
  <c r="I105" i="1"/>
  <c r="I104" i="1"/>
  <c r="I103" i="1"/>
  <c r="I102" i="1"/>
  <c r="I101" i="1"/>
  <c r="I100" i="1"/>
  <c r="I99" i="1"/>
  <c r="I98" i="1"/>
  <c r="I97" i="1"/>
  <c r="I95" i="1"/>
  <c r="I94" i="1"/>
  <c r="I93" i="1"/>
  <c r="I92" i="1"/>
  <c r="I91" i="1"/>
  <c r="I90" i="1"/>
  <c r="I89" i="1"/>
  <c r="I80" i="1"/>
  <c r="I71" i="1"/>
  <c r="I70" i="1"/>
  <c r="I69" i="1"/>
  <c r="I68" i="1"/>
  <c r="I67" i="1"/>
  <c r="I64" i="1"/>
  <c r="I57" i="1"/>
  <c r="I56" i="1"/>
  <c r="I55" i="1"/>
  <c r="I54" i="1"/>
  <c r="I53" i="1"/>
  <c r="I147" i="1" l="1"/>
  <c r="I140" i="1" s="1"/>
  <c r="I149" i="1"/>
  <c r="I137" i="1"/>
  <c r="I136" i="1" s="1"/>
  <c r="I151" i="1"/>
  <c r="I62" i="1"/>
  <c r="I79" i="1"/>
  <c r="I78" i="1" s="1"/>
  <c r="F87" i="1"/>
  <c r="G87" i="1"/>
  <c r="I88" i="1"/>
  <c r="I116" i="1"/>
  <c r="I126" i="1"/>
  <c r="I96" i="1"/>
  <c r="I106" i="1"/>
  <c r="I148" i="1" l="1"/>
  <c r="I87" i="1"/>
  <c r="I36" i="1" l="1"/>
  <c r="I77" i="1"/>
  <c r="I74" i="1" s="1"/>
  <c r="I66" i="1"/>
  <c r="I51" i="1"/>
  <c r="I50" i="1"/>
  <c r="I49" i="1"/>
  <c r="I48" i="1"/>
  <c r="I47" i="1"/>
  <c r="I46" i="1"/>
  <c r="I45" i="1"/>
  <c r="I44" i="1"/>
  <c r="I43" i="1"/>
  <c r="I41" i="1"/>
  <c r="I40" i="1"/>
  <c r="I39" i="1"/>
  <c r="I38" i="1"/>
  <c r="I37" i="1"/>
  <c r="I34" i="1"/>
  <c r="I33" i="1"/>
  <c r="I31" i="1"/>
  <c r="I30" i="1"/>
  <c r="I29" i="1"/>
  <c r="I28" i="1"/>
  <c r="I26" i="1"/>
  <c r="I25" i="1"/>
  <c r="I24" i="1"/>
  <c r="I23" i="1"/>
  <c r="I21" i="1"/>
  <c r="I20" i="1"/>
  <c r="I19" i="1"/>
  <c r="I18" i="1"/>
  <c r="I17" i="1"/>
  <c r="I16" i="1"/>
  <c r="I15" i="1"/>
  <c r="I42" i="1" l="1"/>
  <c r="I14" i="1"/>
  <c r="I52" i="1"/>
  <c r="D13" i="1"/>
  <c r="D161" i="1" s="1"/>
  <c r="E13" i="1"/>
  <c r="E161" i="1" s="1"/>
  <c r="F13" i="1"/>
  <c r="F161" i="1" s="1"/>
  <c r="G13" i="1"/>
  <c r="G161" i="1" s="1"/>
  <c r="I27" i="1"/>
  <c r="I22" i="1" s="1"/>
  <c r="I35" i="1"/>
  <c r="I32" i="1" l="1"/>
  <c r="I13" i="1" l="1"/>
  <c r="I161" i="1" s="1"/>
  <c r="F3" i="9" l="1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B3" i="9"/>
  <c r="B3" i="8"/>
  <c r="B3" i="7"/>
  <c r="B3" i="3"/>
  <c r="B6" i="3"/>
  <c r="B3" i="1"/>
  <c r="B9" i="1" s="1"/>
  <c r="B6" i="1"/>
  <c r="B3" i="6"/>
  <c r="E21" i="3"/>
  <c r="F21" i="3"/>
  <c r="D21" i="3"/>
  <c r="E11" i="3"/>
  <c r="F11" i="3"/>
  <c r="D11" i="3"/>
  <c r="F31" i="3" l="1"/>
  <c r="D31" i="3"/>
  <c r="E31" i="3"/>
</calcChain>
</file>

<file path=xl/sharedStrings.xml><?xml version="1.0" encoding="utf-8"?>
<sst xmlns="http://schemas.openxmlformats.org/spreadsheetml/2006/main" count="272" uniqueCount="155">
  <si>
    <t>Ejercicio:</t>
  </si>
  <si>
    <t>Notas de Disciplina Financiera</t>
  </si>
  <si>
    <t>Periodicidad:</t>
  </si>
  <si>
    <t>Trimestral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</si>
  <si>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</si>
  <si>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</si>
  <si>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</si>
  <si>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</si>
  <si>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</si>
  <si>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</si>
  <si>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</si>
  <si>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</si>
  <si>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</si>
  <si>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</si>
  <si>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</si>
  <si>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</si>
  <si>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</si>
  <si>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</si>
  <si>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</si>
  <si>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</si>
  <si>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</si>
  <si>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</si>
  <si>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</si>
  <si>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</si>
  <si>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</si>
  <si>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</si>
  <si>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Art. 8 LDF</t>
  </si>
  <si>
    <t xml:space="preserve">Clasificación por Objeto del Gasto (Capítulo y Concepto) </t>
  </si>
  <si>
    <t>(PESOS)</t>
  </si>
  <si>
    <t>Modificaciones</t>
  </si>
  <si>
    <t>Concepto (c)</t>
  </si>
  <si>
    <t>Aprobado (d)</t>
  </si>
  <si>
    <t>Ampliaciones
 Líquidas</t>
  </si>
  <si>
    <t>Reducciones
Líquidas</t>
  </si>
  <si>
    <t>Ampliaciones
 Compensadas</t>
  </si>
  <si>
    <t>Reducciones
Compensadas</t>
  </si>
  <si>
    <t>Total</t>
  </si>
  <si>
    <t>Modificado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</si>
  <si>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</si>
  <si>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</si>
  <si>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</si>
  <si>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</si>
  <si>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</si>
  <si>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</si>
  <si>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</si>
  <si>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</si>
  <si>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</si>
  <si>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</si>
  <si>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</si>
  <si>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</si>
  <si>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</si>
  <si>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</si>
  <si>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</si>
  <si>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</si>
  <si>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</si>
  <si>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</si>
  <si>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</si>
  <si>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</si>
  <si>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</si>
  <si>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</si>
  <si>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</si>
  <si>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</si>
  <si>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</si>
  <si>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</si>
  <si>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</si>
  <si>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</si>
  <si>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</si>
  <si>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</si>
  <si>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</si>
  <si>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</si>
  <si>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</si>
  <si>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</si>
  <si>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</si>
  <si>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</si>
  <si>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</si>
  <si>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</si>
  <si>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</si>
  <si>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</si>
  <si>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</si>
  <si>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</si>
  <si>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</si>
  <si>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</si>
  <si>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</si>
  <si>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</si>
  <si>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</si>
  <si>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</si>
  <si>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</si>
  <si>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</si>
  <si>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</si>
  <si>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</si>
  <si>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</si>
  <si>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</si>
  <si>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</si>
  <si>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</si>
  <si>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</si>
  <si>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</si>
  <si>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</si>
  <si>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</si>
  <si>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</si>
  <si>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</si>
  <si>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</si>
  <si>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</si>
  <si>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</si>
  <si>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</si>
  <si>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</si>
  <si>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</si>
  <si>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</si>
  <si>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</si>
  <si>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</si>
  <si>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</si>
  <si>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</si>
  <si>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</si>
  <si>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</si>
  <si>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</si>
  <si>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</si>
  <si>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</si>
  <si>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</si>
  <si>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</si>
  <si>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</si>
  <si>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</si>
  <si>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</si>
  <si>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</si>
  <si>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</si>
  <si>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</si>
  <si>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</si>
  <si>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</si>
  <si>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</si>
  <si>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</si>
  <si>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</si>
  <si>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</si>
  <si>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</si>
  <si>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</si>
  <si>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</si>
  <si>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</si>
  <si>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Favor de ver el instructivo de esta nota (NDF-03):</t>
  </si>
  <si>
    <t>En caso de no tener pasivos al cierre del ejercicio, hacer la aclaración o la inidcación.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</si>
  <si>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</si>
  <si>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</si>
  <si>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</si>
  <si>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</si>
  <si>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Favor de ver el instructivo de esta nota (NDF-04):</t>
  </si>
  <si>
    <t>En caso de no contar deuda pública u obligaciones, hacer la aclaración o la inidcación.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</si>
  <si>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</si>
  <si>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</si>
  <si>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</si>
  <si>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Favor de ver el instructivo de esta nota (NDF-05):</t>
  </si>
  <si>
    <t>En caso de no contar con Obligaciones a Corto Plazo, hacer la aclaración o la inidcación.</t>
  </si>
  <si>
    <t>a) La información relativa al cumplimiento de los convenios de Deuda Garantizada.</t>
  </si>
  <si>
    <t>No se tiene Deuda publica</t>
  </si>
  <si>
    <t>No se tiene balance presupuestario de recursos disponibles negativo</t>
  </si>
  <si>
    <t xml:space="preserve"> Municipio de Cortazar, Gto</t>
  </si>
  <si>
    <t xml:space="preserve">  Municipio de Cortazar, Gto</t>
  </si>
  <si>
    <t>Ejercicio 2025</t>
  </si>
  <si>
    <t>SE INFORMARA AL 31 DE DICIEMBRE DE 2025</t>
  </si>
  <si>
    <t>Correspondiente del 1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</si>
</sst>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38" x14ac:knownFonts="1">
    <font>
      <sz val="9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  <font>
      <sz val="10"/>
      <color theme="1"/>
      <name val="Times New Roman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/>
    <xf numFmtId="0" fontId="7" fillId="0" borderId="0" applyNumberFormat="0" applyFill="0" applyBorder="0" applyAlignment="0" applyProtection="0"/>
    <xf numFmtId="0" fontId="8" fillId="0" borderId="0"/>
    <xf numFmtId="0" fontId="16" fillId="0" borderId="0"/>
    <xf numFmtId="0" fontId="17" fillId="0" borderId="0"/>
    <xf numFmtId="0" fontId="8" fillId="0" borderId="0"/>
    <xf numFmtId="0" fontId="4" fillId="0" borderId="0"/>
    <xf numFmtId="0" fontId="20" fillId="0" borderId="0"/>
    <xf numFmtId="0" fontId="6" fillId="0" borderId="0"/>
    <xf numFmtId="43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38" applyNumberFormat="0" applyFill="0" applyAlignment="0" applyProtection="0"/>
    <xf numFmtId="0" fontId="23" fillId="0" borderId="39" applyNumberFormat="0" applyFill="0" applyAlignment="0" applyProtection="0"/>
    <xf numFmtId="0" fontId="24" fillId="0" borderId="40" applyNumberFormat="0" applyFill="0" applyAlignment="0" applyProtection="0"/>
    <xf numFmtId="0" fontId="24" fillId="0" borderId="0" applyNumberFormat="0" applyFill="0" applyBorder="0" applyAlignment="0" applyProtection="0"/>
    <xf numFmtId="0" fontId="25" fillId="5" borderId="0" applyNumberFormat="0" applyBorder="0" applyAlignment="0" applyProtection="0"/>
    <xf numFmtId="0" fontId="26" fillId="6" borderId="0" applyNumberFormat="0" applyBorder="0" applyAlignment="0" applyProtection="0"/>
    <xf numFmtId="0" fontId="27" fillId="7" borderId="0" applyNumberFormat="0" applyBorder="0" applyAlignment="0" applyProtection="0"/>
    <xf numFmtId="0" fontId="28" fillId="8" borderId="41" applyNumberFormat="0" applyAlignment="0" applyProtection="0"/>
    <xf numFmtId="0" fontId="29" fillId="9" borderId="42" applyNumberFormat="0" applyAlignment="0" applyProtection="0"/>
    <xf numFmtId="0" fontId="30" fillId="9" borderId="41" applyNumberFormat="0" applyAlignment="0" applyProtection="0"/>
    <xf numFmtId="0" fontId="31" fillId="0" borderId="43" applyNumberFormat="0" applyFill="0" applyAlignment="0" applyProtection="0"/>
    <xf numFmtId="0" fontId="32" fillId="10" borderId="44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46" applyNumberFormat="0" applyFill="0" applyAlignment="0" applyProtection="0"/>
    <xf numFmtId="0" fontId="36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6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45" applyNumberFormat="0" applyFont="0" applyAlignment="0" applyProtection="0"/>
    <xf numFmtId="0" fontId="2" fillId="0" borderId="0"/>
    <xf numFmtId="164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</cellStyleXfs>
  <cellXfs count="90">
    <xf numFmtId="0" fontId="0" fillId="0" borderId="0" xfId="0"/>
    <xf numFmtId="0" fontId="6" fillId="0" borderId="0" xfId="0" applyFont="1"/>
    <xf numFmtId="0" fontId="5" fillId="2" borderId="4" xfId="0" applyFont="1" applyFill="1" applyBorder="1" applyAlignment="1">
      <alignment horizontal="center" vertical="center" wrapText="1"/>
    </xf>
    <xf numFmtId="4" fontId="5" fillId="0" borderId="2" xfId="0" applyNumberFormat="1" applyFont="1" applyBorder="1" applyAlignment="1" applyProtection="1">
      <alignment horizontal="right" vertical="top"/>
      <protection locked="0"/>
    </xf>
    <xf numFmtId="4" fontId="6" fillId="0" borderId="2" xfId="0" applyNumberFormat="1" applyFont="1" applyBorder="1" applyAlignment="1" applyProtection="1">
      <alignment horizontal="right" vertical="top"/>
      <protection locked="0"/>
    </xf>
    <xf numFmtId="4" fontId="6" fillId="0" borderId="8" xfId="0" applyNumberFormat="1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right" vertical="center"/>
    </xf>
    <xf numFmtId="3" fontId="6" fillId="0" borderId="3" xfId="0" applyNumberFormat="1" applyFont="1" applyBorder="1"/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indent="3"/>
    </xf>
    <xf numFmtId="0" fontId="6" fillId="0" borderId="2" xfId="0" applyFont="1" applyBorder="1" applyAlignment="1">
      <alignment horizontal="left" indent="3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left" indent="1"/>
    </xf>
    <xf numFmtId="0" fontId="6" fillId="0" borderId="2" xfId="0" applyFont="1" applyBorder="1" applyAlignment="1">
      <alignment horizontal="left" vertical="center" indent="4"/>
    </xf>
    <xf numFmtId="0" fontId="6" fillId="0" borderId="2" xfId="0" applyFont="1" applyBorder="1" applyAlignment="1">
      <alignment horizontal="left" vertical="center" indent="2"/>
    </xf>
    <xf numFmtId="0" fontId="6" fillId="0" borderId="2" xfId="0" applyFont="1" applyBorder="1" applyAlignment="1">
      <alignment horizontal="left" indent="4"/>
    </xf>
    <xf numFmtId="0" fontId="9" fillId="3" borderId="10" xfId="2" applyFont="1" applyFill="1" applyBorder="1" applyAlignment="1">
      <alignment horizontal="right" vertical="center"/>
    </xf>
    <xf numFmtId="0" fontId="9" fillId="3" borderId="11" xfId="2" applyFont="1" applyFill="1" applyBorder="1" applyAlignment="1">
      <alignment horizontal="left" vertical="center"/>
    </xf>
    <xf numFmtId="0" fontId="9" fillId="3" borderId="12" xfId="2" applyFont="1" applyFill="1" applyBorder="1" applyAlignment="1">
      <alignment horizontal="centerContinuous" vertical="center"/>
    </xf>
    <xf numFmtId="0" fontId="9" fillId="3" borderId="0" xfId="2" applyFont="1" applyFill="1" applyAlignment="1">
      <alignment horizontal="centerContinuous" vertical="center"/>
    </xf>
    <xf numFmtId="0" fontId="9" fillId="3" borderId="0" xfId="2" applyFont="1" applyFill="1" applyAlignment="1">
      <alignment horizontal="right" vertical="center"/>
    </xf>
    <xf numFmtId="0" fontId="9" fillId="3" borderId="8" xfId="2" applyFont="1" applyFill="1" applyBorder="1" applyAlignment="1">
      <alignment vertical="center"/>
    </xf>
    <xf numFmtId="0" fontId="9" fillId="3" borderId="8" xfId="2" applyFont="1" applyFill="1" applyBorder="1" applyAlignment="1">
      <alignment horizontal="left" vertical="center"/>
    </xf>
    <xf numFmtId="0" fontId="9" fillId="3" borderId="14" xfId="2" applyFont="1" applyFill="1" applyBorder="1" applyAlignment="1">
      <alignment horizontal="centerContinuous" vertical="center"/>
    </xf>
    <xf numFmtId="0" fontId="9" fillId="3" borderId="15" xfId="2" applyFont="1" applyFill="1" applyBorder="1" applyAlignment="1">
      <alignment horizontal="centerContinuous" vertical="center"/>
    </xf>
    <xf numFmtId="0" fontId="9" fillId="4" borderId="16" xfId="0" applyFont="1" applyFill="1" applyBorder="1" applyAlignment="1" applyProtection="1">
      <alignment horizontal="center" vertical="center" wrapText="1"/>
      <protection locked="0"/>
    </xf>
    <xf numFmtId="0" fontId="9" fillId="4" borderId="17" xfId="0" applyFont="1" applyFill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10" fillId="0" borderId="19" xfId="0" applyFont="1" applyBorder="1" applyProtection="1"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12" fillId="0" borderId="21" xfId="0" applyFont="1" applyBorder="1" applyAlignment="1" applyProtection="1">
      <alignment horizontal="center"/>
      <protection locked="0"/>
    </xf>
    <xf numFmtId="10" fontId="13" fillId="3" borderId="0" xfId="2" applyNumberFormat="1" applyFont="1" applyFill="1" applyAlignment="1">
      <alignment horizontal="right" vertical="center"/>
    </xf>
    <xf numFmtId="0" fontId="9" fillId="3" borderId="0" xfId="2" applyFont="1" applyFill="1" applyAlignment="1">
      <alignment horizontal="left" vertical="center"/>
    </xf>
    <xf numFmtId="0" fontId="10" fillId="0" borderId="0" xfId="0" applyFont="1"/>
    <xf numFmtId="0" fontId="5" fillId="0" borderId="0" xfId="0" applyFont="1"/>
    <xf numFmtId="0" fontId="14" fillId="0" borderId="20" xfId="1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left" indent="2"/>
    </xf>
    <xf numFmtId="0" fontId="6" fillId="0" borderId="0" xfId="0" applyFont="1" applyAlignment="1">
      <alignment horizontal="left" indent="3"/>
    </xf>
    <xf numFmtId="0" fontId="6" fillId="0" borderId="0" xfId="0" applyFont="1" applyAlignment="1">
      <alignment horizontal="left" indent="4"/>
    </xf>
    <xf numFmtId="0" fontId="15" fillId="0" borderId="30" xfId="0" applyFont="1" applyBorder="1" applyAlignment="1">
      <alignment vertical="center"/>
    </xf>
    <xf numFmtId="0" fontId="13" fillId="0" borderId="31" xfId="0" applyFont="1" applyBorder="1" applyAlignment="1">
      <alignment horizontal="right" vertical="center" wrapText="1"/>
    </xf>
    <xf numFmtId="4" fontId="13" fillId="0" borderId="31" xfId="0" applyNumberFormat="1" applyFont="1" applyBorder="1" applyAlignment="1">
      <alignment horizontal="right" vertical="center" wrapText="1"/>
    </xf>
    <xf numFmtId="4" fontId="13" fillId="0" borderId="32" xfId="0" applyNumberFormat="1" applyFont="1" applyBorder="1" applyAlignment="1">
      <alignment horizontal="right" vertical="center" wrapText="1"/>
    </xf>
    <xf numFmtId="0" fontId="15" fillId="0" borderId="33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horizontal="right" vertical="center" wrapText="1"/>
    </xf>
    <xf numFmtId="4" fontId="13" fillId="0" borderId="34" xfId="0" applyNumberFormat="1" applyFont="1" applyBorder="1" applyAlignment="1">
      <alignment horizontal="right" vertical="center" wrapText="1"/>
    </xf>
    <xf numFmtId="0" fontId="15" fillId="0" borderId="35" xfId="0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 indent="1"/>
    </xf>
    <xf numFmtId="4" fontId="6" fillId="0" borderId="2" xfId="0" applyNumberFormat="1" applyFont="1" applyBorder="1" applyAlignment="1">
      <alignment vertical="center" wrapText="1"/>
    </xf>
    <xf numFmtId="4" fontId="15" fillId="0" borderId="36" xfId="0" applyNumberFormat="1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4" fontId="13" fillId="0" borderId="2" xfId="0" applyNumberFormat="1" applyFont="1" applyBorder="1" applyAlignment="1">
      <alignment horizontal="right" vertical="center" wrapText="1"/>
    </xf>
    <xf numFmtId="4" fontId="13" fillId="0" borderId="36" xfId="0" applyNumberFormat="1" applyFont="1" applyBorder="1" applyAlignment="1">
      <alignment horizontal="right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3" xfId="0" applyFont="1" applyBorder="1" applyAlignment="1">
      <alignment horizontal="left" vertical="center" wrapText="1" indent="1"/>
    </xf>
    <xf numFmtId="4" fontId="15" fillId="0" borderId="17" xfId="0" applyNumberFormat="1" applyFont="1" applyBorder="1" applyAlignment="1">
      <alignment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8" fillId="0" borderId="0" xfId="3" applyFont="1"/>
    <xf numFmtId="0" fontId="19" fillId="0" borderId="0" xfId="1" applyFont="1"/>
    <xf numFmtId="0" fontId="9" fillId="3" borderId="9" xfId="2" applyFont="1" applyFill="1" applyBorder="1" applyAlignment="1">
      <alignment horizontal="center" vertical="center"/>
    </xf>
    <xf numFmtId="4" fontId="6" fillId="0" borderId="0" xfId="0" applyNumberFormat="1" applyFont="1"/>
    <xf numFmtId="0" fontId="9" fillId="3" borderId="13" xfId="2" applyFont="1" applyFill="1" applyBorder="1" applyAlignment="1">
      <alignment horizontal="center" vertical="center"/>
    </xf>
    <xf numFmtId="0" fontId="9" fillId="3" borderId="14" xfId="2" applyFont="1" applyFill="1" applyBorder="1" applyAlignment="1">
      <alignment horizontal="center" vertical="center"/>
    </xf>
    <xf numFmtId="0" fontId="13" fillId="3" borderId="0" xfId="2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3" fillId="2" borderId="35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7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</cellXfs>
  <cellStyles count="67">
    <cellStyle name="20% - Énfasis1" xfId="27" builtinId="30" customBuiltin="1"/>
    <cellStyle name="20% - Énfasis2" xfId="31" builtinId="34" customBuiltin="1"/>
    <cellStyle name="20% - Énfasis3" xfId="35" builtinId="38" customBuiltin="1"/>
    <cellStyle name="20% - Énfasis4" xfId="39" builtinId="42" customBuiltin="1"/>
    <cellStyle name="20% - Énfasis5" xfId="43" builtinId="46" customBuiltin="1"/>
    <cellStyle name="20% - Énfasis6" xfId="47" builtinId="50" customBuiltin="1"/>
    <cellStyle name="40% - Énfasis1" xfId="28" builtinId="31" customBuiltin="1"/>
    <cellStyle name="40% - Énfasis2" xfId="32" builtinId="35" customBuiltin="1"/>
    <cellStyle name="40% - Énfasis3" xfId="36" builtinId="39" customBuiltin="1"/>
    <cellStyle name="40% - Énfasis4" xfId="40" builtinId="43" customBuiltin="1"/>
    <cellStyle name="40% - Énfasis5" xfId="44" builtinId="47" customBuiltin="1"/>
    <cellStyle name="40% - Énfasis6" xfId="48" builtinId="51" customBuiltin="1"/>
    <cellStyle name="60% - Énfasis1" xfId="29" builtinId="32" customBuiltin="1"/>
    <cellStyle name="60% - Énfasis2" xfId="33" builtinId="36" customBuiltin="1"/>
    <cellStyle name="60% - Énfasis3" xfId="37" builtinId="40" customBuiltin="1"/>
    <cellStyle name="60% - Énfasis4" xfId="41" builtinId="44" customBuiltin="1"/>
    <cellStyle name="60% - Énfasis5" xfId="45" builtinId="48" customBuiltin="1"/>
    <cellStyle name="60% - Énfasis6" xfId="49" builtinId="52" customBuiltin="1"/>
    <cellStyle name="Bueno" xfId="15" builtinId="26" customBuiltin="1"/>
    <cellStyle name="Cálculo" xfId="20" builtinId="22" customBuiltin="1"/>
    <cellStyle name="Celda de comprobación" xfId="22" builtinId="23" customBuiltin="1"/>
    <cellStyle name="Celda vinculada" xfId="21" builtinId="24" customBuiltin="1"/>
    <cellStyle name="Encabezado 1" xfId="11" builtinId="16" customBuiltin="1"/>
    <cellStyle name="Encabezado 4" xfId="14" builtinId="19" customBuiltin="1"/>
    <cellStyle name="Énfasis1" xfId="26" builtinId="29" customBuiltin="1"/>
    <cellStyle name="Énfasis2" xfId="30" builtinId="33" customBuiltin="1"/>
    <cellStyle name="Énfasis3" xfId="34" builtinId="37" customBuiltin="1"/>
    <cellStyle name="Énfasis4" xfId="38" builtinId="41" customBuiltin="1"/>
    <cellStyle name="Énfasis5" xfId="42" builtinId="45" customBuiltin="1"/>
    <cellStyle name="Énfasis6" xfId="46" builtinId="49" customBuiltin="1"/>
    <cellStyle name="Entrada" xfId="18" builtinId="20" customBuiltin="1"/>
    <cellStyle name="Euro" xfId="54" xr:uid="{CF1FE3CF-7006-43C2-8D93-B63F65CC438A}"/>
    <cellStyle name="Hipervínculo" xfId="1" builtinId="8"/>
    <cellStyle name="Incorrecto" xfId="16" builtinId="27" customBuiltin="1"/>
    <cellStyle name="Millares 2" xfId="9" xr:uid="{00000000-0005-0000-0000-000021000000}"/>
    <cellStyle name="Millares 2 2" xfId="56" xr:uid="{1DB0A4BB-039A-46E1-AB1E-859F004A597F}"/>
    <cellStyle name="Millares 2 3" xfId="57" xr:uid="{1AFB1D4E-ED98-4AAB-933E-915763333BDF}"/>
    <cellStyle name="Millares 2 4" xfId="55" xr:uid="{FB2C0C93-69D2-4C38-AD33-8F2C39DFEACC}"/>
    <cellStyle name="Millares 3" xfId="51" xr:uid="{00000000-0005-0000-0000-000022000000}"/>
    <cellStyle name="Millares 3 2" xfId="58" xr:uid="{879613BB-0E2D-4682-A7D7-ED4CDBE4FE78}"/>
    <cellStyle name="Moneda 2" xfId="59" xr:uid="{4046E89A-4DDE-4BC7-926F-DCF71055C0B2}"/>
    <cellStyle name="Neutral" xfId="17" builtinId="28" customBuiltin="1"/>
    <cellStyle name="Normal" xfId="0" builtinId="0"/>
    <cellStyle name="Normal 2" xfId="3" xr:uid="{00000000-0005-0000-0000-000025000000}"/>
    <cellStyle name="Normal 2 2" xfId="4" xr:uid="{00000000-0005-0000-0000-000026000000}"/>
    <cellStyle name="Normal 2 3" xfId="8" xr:uid="{00000000-0005-0000-0000-000027000000}"/>
    <cellStyle name="Normal 2 4" xfId="53" xr:uid="{FB3DC4A1-DF8C-4892-BB55-18F156227EB7}"/>
    <cellStyle name="Normal 2 5" xfId="60" xr:uid="{6C7622CA-5FBF-4ACC-8FD8-C940F21CE3B8}"/>
    <cellStyle name="Normal 3" xfId="2" xr:uid="{00000000-0005-0000-0000-000028000000}"/>
    <cellStyle name="Normal 3 2" xfId="7" xr:uid="{00000000-0005-0000-0000-000029000000}"/>
    <cellStyle name="Normal 3 3" xfId="5" xr:uid="{00000000-0005-0000-0000-00002A000000}"/>
    <cellStyle name="Normal 4" xfId="6" xr:uid="{00000000-0005-0000-0000-00002B000000}"/>
    <cellStyle name="Normal 4 2" xfId="62" xr:uid="{D23836B8-A822-4C0D-B072-6B429CB554E3}"/>
    <cellStyle name="Normal 4 3" xfId="61" xr:uid="{6E70FBA3-23F0-4C18-98F3-BFF162404AE5}"/>
    <cellStyle name="Normal 5" xfId="50" xr:uid="{00000000-0005-0000-0000-00002C000000}"/>
    <cellStyle name="Normal 5 2" xfId="64" xr:uid="{0763F9F2-5A12-4F72-B9A3-A637C1419BBA}"/>
    <cellStyle name="Normal 5 3" xfId="63" xr:uid="{F9E125CB-1CED-41A1-A5AC-6686D1997D6D}"/>
    <cellStyle name="Normal 6" xfId="65" xr:uid="{8378E008-1CAA-4F6A-9DF7-B33CBEEDC261}"/>
    <cellStyle name="Normal 6 2" xfId="66" xr:uid="{054A5625-3800-4463-9B37-BA4D1B1086E6}"/>
    <cellStyle name="Notas 2" xfId="52" xr:uid="{00000000-0005-0000-0000-00002D000000}"/>
    <cellStyle name="Salida" xfId="19" builtinId="21" customBuiltin="1"/>
    <cellStyle name="Texto de advertencia" xfId="23" builtinId="11" customBuiltin="1"/>
    <cellStyle name="Texto explicativo" xfId="24" builtinId="53" customBuiltin="1"/>
    <cellStyle name="Título" xfId="10" builtinId="15" customBuiltin="1"/>
    <cellStyle name="Título 2" xfId="12" builtinId="17" customBuiltin="1"/>
    <cellStyle name="Título 3" xfId="13" builtinId="18" customBuiltin="1"/>
    <cellStyle name="Total" xfId="25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</sheetPr>
  <dimension ref="A1:D15"/>
  <sheetViews>
    <sheetView workbookViewId="0">
      <selection activeCell="A4" sqref="A4:B4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16384" width="12" style="1"/>
  </cols>
  <sheetData>
    <row r="1" spans="1:4" x14ac:dyDescent="0.2">
      <c r="A1" s="68"/>
      <c r="B1" s="22" t="s">
        <v>10</v>
      </c>
      <c r="C1" s="19" t="s">
        <v>0</v>
      </c>
      <c r="D1" s="20">
        <v>2026</v>
      </c>
    </row>
    <row r="2" spans="1:4" x14ac:dyDescent="0.2">
      <c r="A2" s="21" t="s">
        <v>1</v>
      </c>
      <c r="B2" s="22"/>
      <c r="C2" s="23" t="s">
        <v>2</v>
      </c>
      <c r="D2" s="24" t="s">
        <v>3</v>
      </c>
    </row>
    <row r="3" spans="1:4" x14ac:dyDescent="0.2">
      <c r="A3" s="21" t="s">
        <v>154</v>
      </c>
      <c r="B3" s="22"/>
      <c r="C3" s="23" t="s">
        <v>4</v>
      </c>
      <c r="D3" s="25">
        <v>1</v>
      </c>
    </row>
    <row r="4" spans="1:4" x14ac:dyDescent="0.2">
      <c r="A4" s="70" t="s">
        <v>5</v>
      </c>
      <c r="B4" s="71"/>
      <c r="C4" s="26"/>
      <c r="D4" s="27"/>
    </row>
    <row r="5" spans="1:4" x14ac:dyDescent="0.2">
      <c r="A5" s="28" t="s">
        <v>6</v>
      </c>
      <c r="B5" s="29" t="s">
        <v>7</v>
      </c>
    </row>
    <row r="6" spans="1:4" x14ac:dyDescent="0.2">
      <c r="A6" s="30"/>
      <c r="B6" s="31"/>
    </row>
    <row r="7" spans="1:4" x14ac:dyDescent="0.2">
      <c r="A7" s="32"/>
      <c r="B7" s="37" t="s">
        <v>8</v>
      </c>
    </row>
    <row r="8" spans="1:4" x14ac:dyDescent="0.2">
      <c r="A8" s="32"/>
      <c r="B8" s="33"/>
    </row>
    <row r="9" spans="1:4" x14ac:dyDescent="0.2">
      <c r="A9" s="42" t="s">
        <v>9</v>
      </c>
    </row>
    <row r="10" spans="1:4" x14ac:dyDescent="0.2">
      <c r="A10" s="42" t="s">
        <v>11</v>
      </c>
      <c r="B10" s="34" t="s">
        <v>12</v>
      </c>
    </row>
    <row r="11" spans="1:4" x14ac:dyDescent="0.2">
      <c r="A11" s="42" t="s">
        <v>13</v>
      </c>
      <c r="B11" s="34" t="s">
        <v>14</v>
      </c>
    </row>
    <row r="12" spans="1:4" x14ac:dyDescent="0.2">
      <c r="A12" s="42" t="s">
        <v>15</v>
      </c>
      <c r="B12" s="34" t="s">
        <v>16</v>
      </c>
    </row>
    <row r="13" spans="1:4" x14ac:dyDescent="0.2">
      <c r="A13" s="42" t="s">
        <v>17</v>
      </c>
      <c r="B13" s="34" t="s">
        <v>18</v>
      </c>
    </row>
    <row r="14" spans="1:4" x14ac:dyDescent="0.2">
      <c r="A14" s="42" t="s">
        <v>19</v>
      </c>
      <c r="B14" s="34" t="s">
        <v>20</v>
      </c>
    </row>
    <row r="15" spans="1:4" ht="12" thickBot="1" x14ac:dyDescent="0.25">
      <c r="A15" s="35"/>
      <c r="B15" s="36"/>
    </row>
  </sheetData>
  <mergeCells count="1">
    <mergeCell ref="A4:B4"/>
  </mergeCells>
  <phoneticPr fontId="11" type="noConversion"/>
  <dataValidations count="3">
    <dataValidation type="list" allowBlank="1" showInputMessage="1" showErrorMessage="1" prompt="Escoger el corte de la información, ya se trimestral (1 al 4) o anual (Cuenta Pública)." sqref="D3" xr:uid="{00000000-0002-0000-0000-000000000000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00000000-0002-0000-0000-000001000000}">
      <formula1>"Trimestral, Anual"</formula1>
    </dataValidation>
    <dataValidation type="list" allowBlank="1" showInputMessage="1" showErrorMessage="1" prompt="Escoger el corte de la información, ya se trimestral (1 al 4) o anual (4)." sqref="D4" xr:uid="{00000000-0002-0000-0000-000002000000}">
      <formula1>"1, 2, 3, 4"</formula1>
    </dataValidation>
  </dataValidations>
  <hyperlinks>
    <hyperlink ref="A9" location="'NDF-01'!C5" display="NDF-01" xr:uid="{00000000-0004-0000-0000-000000000000}"/>
    <hyperlink ref="A10" location="'NDF-02'!B5" display="NDF-02" xr:uid="{00000000-0004-0000-0000-000001000000}"/>
    <hyperlink ref="A14" location="'NDF-06'!C5" display="NDF-06" xr:uid="{00000000-0004-0000-0000-000002000000}"/>
    <hyperlink ref="A13" location="'NDF-05'!C5" display="NDF-05" xr:uid="{00000000-0004-0000-0000-000003000000}"/>
    <hyperlink ref="A12" location="'NDF-04'!C5" display="NDF-04" xr:uid="{00000000-0004-0000-0000-000004000000}"/>
    <hyperlink ref="A11" location="'NDF-03'!C5" display="NDF-03" xr:uid="{00000000-0004-0000-0000-000005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7"/>
  <sheetViews>
    <sheetView showGridLines="0" workbookViewId="0">
      <selection activeCell="B3" sqref="B3:D3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7" x14ac:dyDescent="0.2">
      <c r="B1" s="72" t="s">
        <v>150</v>
      </c>
      <c r="C1" s="72"/>
      <c r="D1" s="72"/>
      <c r="E1" s="72"/>
      <c r="F1" s="72"/>
      <c r="G1" s="72"/>
    </row>
    <row r="2" spans="1:7" x14ac:dyDescent="0.2">
      <c r="B2" s="72" t="s">
        <v>1</v>
      </c>
      <c r="C2" s="72"/>
      <c r="D2" s="72"/>
      <c r="E2" s="38" t="s">
        <v>2</v>
      </c>
      <c r="F2" s="39" t="str">
        <f>'Notas de Disciplina Financiera'!D2</f>
        <v>Trimestral</v>
      </c>
    </row>
    <row r="3" spans="1:7" x14ac:dyDescent="0.2">
      <c r="B3" s="72" t="str">
        <f>'Notas de Disciplina Financiera'!A3</f>
        <v>Correspondiente del 1 de Enero al 31 de marzo de 2026</v>
      </c>
      <c r="C3" s="72"/>
      <c r="D3" s="72"/>
      <c r="E3" s="38" t="s">
        <v>4</v>
      </c>
      <c r="F3" s="39">
        <f>'Notas de Disciplina Financiera'!D3</f>
        <v>1</v>
      </c>
    </row>
    <row r="5" spans="1:7" x14ac:dyDescent="0.2">
      <c r="B5" s="41"/>
      <c r="C5" s="41" t="s">
        <v>10</v>
      </c>
    </row>
    <row r="7" spans="1:7" x14ac:dyDescent="0.2">
      <c r="B7" s="1" t="s">
        <v>21</v>
      </c>
    </row>
    <row r="8" spans="1:7" x14ac:dyDescent="0.2">
      <c r="B8" s="43" t="s">
        <v>22</v>
      </c>
    </row>
    <row r="9" spans="1:7" x14ac:dyDescent="0.2">
      <c r="A9" s="40"/>
    </row>
    <row r="10" spans="1:7" x14ac:dyDescent="0.2">
      <c r="C10" s="1" t="s">
        <v>149</v>
      </c>
    </row>
    <row r="16" spans="1:7" x14ac:dyDescent="0.2">
      <c r="C16" s="67" t="s">
        <v>23</v>
      </c>
    </row>
    <row r="17" spans="3:3" x14ac:dyDescent="0.2">
      <c r="C17" s="66" t="s">
        <v>24</v>
      </c>
    </row>
  </sheetData>
  <mergeCells count="4">
    <mergeCell ref="B1:D1"/>
    <mergeCell ref="B2:D2"/>
    <mergeCell ref="B3:D3"/>
    <mergeCell ref="E1:G1"/>
  </mergeCells>
  <hyperlinks>
    <hyperlink ref="C16" location="'NDF-01 (I)'!B63" display="Favor de ver el instructivo de esta nota (NDF-01):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62"/>
  <sheetViews>
    <sheetView showGridLines="0" tabSelected="1" topLeftCell="A4" zoomScaleNormal="100" workbookViewId="0">
      <selection activeCell="B23" sqref="B23"/>
    </sheetView>
  </sheetViews>
  <sheetFormatPr baseColWidth="10" defaultColWidth="12" defaultRowHeight="11.25" x14ac:dyDescent="0.2"/>
  <cols>
    <col min="1" max="1" width="2.6640625" style="1" customWidth="1"/>
    <col min="2" max="2" width="83.33203125" style="1" customWidth="1"/>
    <col min="3" max="3" width="18" style="1" bestFit="1" customWidth="1"/>
    <col min="4" max="4" width="14.33203125" style="1" customWidth="1"/>
    <col min="5" max="5" width="13.6640625" style="1" bestFit="1" customWidth="1"/>
    <col min="6" max="6" width="15" style="1" customWidth="1"/>
    <col min="7" max="7" width="14.6640625" style="1" customWidth="1"/>
    <col min="8" max="8" width="15.1640625" style="1" bestFit="1" customWidth="1"/>
    <col min="9" max="9" width="18" style="1" bestFit="1" customWidth="1"/>
    <col min="10" max="10" width="12" style="1"/>
    <col min="11" max="11" width="12.6640625" style="1" bestFit="1" customWidth="1"/>
    <col min="12" max="12" width="13.33203125" style="1" bestFit="1" customWidth="1"/>
    <col min="13" max="16384" width="12" style="1"/>
  </cols>
  <sheetData>
    <row r="1" spans="1:12" x14ac:dyDescent="0.2">
      <c r="B1" s="72" t="s">
        <v>151</v>
      </c>
      <c r="C1" s="72"/>
      <c r="D1" s="72"/>
      <c r="E1" s="38" t="s">
        <v>0</v>
      </c>
      <c r="F1" s="39">
        <f>'Notas de Disciplina Financiera'!D1</f>
        <v>2026</v>
      </c>
    </row>
    <row r="2" spans="1:12" x14ac:dyDescent="0.2">
      <c r="B2" s="72" t="s">
        <v>1</v>
      </c>
      <c r="C2" s="72"/>
      <c r="D2" s="72"/>
      <c r="E2" s="38" t="s">
        <v>2</v>
      </c>
      <c r="F2" s="39" t="str">
        <f>'Notas de Disciplina Financiera'!D2</f>
        <v>Trimestral</v>
      </c>
    </row>
    <row r="3" spans="1:12" x14ac:dyDescent="0.2">
      <c r="B3" s="72" t="str">
        <f>'Notas de Disciplina Financiera'!A3</f>
        <v>Correspondiente del 1 de Enero al 31 de marzo de 2026</v>
      </c>
      <c r="C3" s="72"/>
      <c r="D3" s="72"/>
      <c r="E3" s="38" t="s">
        <v>4</v>
      </c>
      <c r="F3" s="39">
        <f>'Notas de Disciplina Financiera'!D3</f>
        <v>1</v>
      </c>
    </row>
    <row r="5" spans="1:12" x14ac:dyDescent="0.2">
      <c r="B5" s="41" t="s">
        <v>25</v>
      </c>
    </row>
    <row r="6" spans="1:12" x14ac:dyDescent="0.2">
      <c r="B6" s="78" t="str">
        <f>B1</f>
        <v xml:space="preserve">  Municipio de Cortazar, Gto</v>
      </c>
      <c r="C6" s="78"/>
      <c r="D6" s="78"/>
      <c r="E6" s="78"/>
      <c r="F6" s="78"/>
      <c r="G6" s="78"/>
      <c r="H6" s="78"/>
      <c r="I6" s="78"/>
    </row>
    <row r="7" spans="1:12" x14ac:dyDescent="0.2">
      <c r="B7" s="73" t="s">
        <v>26</v>
      </c>
      <c r="C7" s="73"/>
      <c r="D7" s="73"/>
      <c r="E7" s="73"/>
      <c r="F7" s="73"/>
      <c r="G7" s="73"/>
      <c r="H7" s="73"/>
      <c r="I7" s="73"/>
    </row>
    <row r="8" spans="1:12" x14ac:dyDescent="0.2">
      <c r="B8" s="73" t="s">
        <v>27</v>
      </c>
      <c r="C8" s="73"/>
      <c r="D8" s="73"/>
      <c r="E8" s="73"/>
      <c r="F8" s="73"/>
      <c r="G8" s="73"/>
      <c r="H8" s="73"/>
      <c r="I8" s="73"/>
    </row>
    <row r="9" spans="1:12" x14ac:dyDescent="0.2">
      <c r="B9" s="73" t="str">
        <f>B3</f>
        <v>Correspondiente del 1 de Enero al 31 de marzo de 2026</v>
      </c>
      <c r="C9" s="73"/>
      <c r="D9" s="73"/>
      <c r="E9" s="73"/>
      <c r="F9" s="73"/>
      <c r="G9" s="73"/>
      <c r="H9" s="73"/>
      <c r="I9" s="73"/>
    </row>
    <row r="10" spans="1:12" x14ac:dyDescent="0.2">
      <c r="B10" s="74" t="s">
        <v>28</v>
      </c>
      <c r="C10" s="74"/>
      <c r="D10" s="74"/>
      <c r="E10" s="74"/>
      <c r="F10" s="74"/>
      <c r="G10" s="74"/>
      <c r="H10" s="74"/>
      <c r="I10" s="74"/>
    </row>
    <row r="11" spans="1:12" x14ac:dyDescent="0.2">
      <c r="B11" s="9"/>
      <c r="C11" s="9"/>
      <c r="D11" s="75" t="s">
        <v>29</v>
      </c>
      <c r="E11" s="76"/>
      <c r="F11" s="76"/>
      <c r="G11" s="76"/>
      <c r="H11" s="77"/>
      <c r="I11" s="9"/>
    </row>
    <row r="12" spans="1:12" ht="56.25" customHeight="1" x14ac:dyDescent="0.2">
      <c r="B12" s="8" t="s">
        <v>30</v>
      </c>
      <c r="C12" s="8" t="s">
        <v>31</v>
      </c>
      <c r="D12" s="2" t="s">
        <v>32</v>
      </c>
      <c r="E12" s="2" t="s">
        <v>33</v>
      </c>
      <c r="F12" s="2" t="s">
        <v>34</v>
      </c>
      <c r="G12" s="2" t="s">
        <v>35</v>
      </c>
      <c r="H12" s="2" t="s">
        <v>36</v>
      </c>
      <c r="I12" s="8" t="s">
        <v>37</v>
      </c>
    </row>
    <row r="13" spans="1:12" x14ac:dyDescent="0.2">
      <c r="A13" s="40"/>
      <c r="B13" s="13" t="s">
        <v>38</v>
      </c>
      <c r="C13" s="3">
        <v>267372538.63999999</v>
      </c>
      <c r="D13" s="3">
        <f t="shared" ref="D13:G13" si="0">D14+D22+D32+D42+D52+D62+D66+D74+D78</f>
        <v>0</v>
      </c>
      <c r="E13" s="3">
        <f t="shared" si="0"/>
        <v>0</v>
      </c>
      <c r="F13" s="3">
        <f t="shared" si="0"/>
        <v>0</v>
      </c>
      <c r="G13" s="3">
        <f t="shared" si="0"/>
        <v>0</v>
      </c>
      <c r="H13" s="3">
        <v>9085039.2200000007</v>
      </c>
      <c r="I13" s="3">
        <f t="shared" ref="I13" si="1">I14+I22+I32+I42+I52+I62+I66+I74+I78</f>
        <v>276457577.86000001</v>
      </c>
      <c r="K13" s="69"/>
      <c r="L13" s="69"/>
    </row>
    <row r="14" spans="1:12" x14ac:dyDescent="0.2">
      <c r="B14" s="17" t="s">
        <v>39</v>
      </c>
      <c r="C14" s="4">
        <v>134446207.43000001</v>
      </c>
      <c r="D14" s="4">
        <v>0</v>
      </c>
      <c r="E14" s="4">
        <v>0</v>
      </c>
      <c r="F14" s="4">
        <v>0</v>
      </c>
      <c r="G14" s="4">
        <v>0</v>
      </c>
      <c r="H14" s="4">
        <v>3634068.07</v>
      </c>
      <c r="I14" s="4">
        <f t="shared" ref="I14" si="2">SUM(I15:I21)</f>
        <v>138080275.5</v>
      </c>
      <c r="K14" s="69"/>
      <c r="L14" s="69"/>
    </row>
    <row r="15" spans="1:12" x14ac:dyDescent="0.2">
      <c r="B15" s="16" t="s">
        <v>40</v>
      </c>
      <c r="C15" s="4">
        <v>49131600.200000003</v>
      </c>
      <c r="D15" s="4">
        <v>0</v>
      </c>
      <c r="E15" s="4">
        <v>0</v>
      </c>
      <c r="F15" s="4">
        <v>0</v>
      </c>
      <c r="G15" s="4">
        <v>0</v>
      </c>
      <c r="H15" s="4">
        <v>1401632.43</v>
      </c>
      <c r="I15" s="4">
        <f>C15+H15</f>
        <v>50533232.630000003</v>
      </c>
      <c r="K15" s="69"/>
      <c r="L15" s="69"/>
    </row>
    <row r="16" spans="1:12" x14ac:dyDescent="0.2">
      <c r="B16" s="16" t="s">
        <v>41</v>
      </c>
      <c r="C16" s="4">
        <v>7749890.7300000004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f t="shared" ref="I16:I21" si="3">C16+H16</f>
        <v>7749890.7300000004</v>
      </c>
      <c r="K16" s="69"/>
      <c r="L16" s="69"/>
    </row>
    <row r="17" spans="2:12" x14ac:dyDescent="0.2">
      <c r="B17" s="16" t="s">
        <v>42</v>
      </c>
      <c r="C17" s="4">
        <v>8067744.6900000004</v>
      </c>
      <c r="D17" s="4">
        <v>0</v>
      </c>
      <c r="E17" s="4">
        <v>0</v>
      </c>
      <c r="F17" s="4">
        <v>0</v>
      </c>
      <c r="G17" s="4">
        <v>0</v>
      </c>
      <c r="H17" s="4">
        <v>369924.66</v>
      </c>
      <c r="I17" s="4">
        <f t="shared" si="3"/>
        <v>8437669.3499999996</v>
      </c>
      <c r="K17" s="69"/>
      <c r="L17" s="69"/>
    </row>
    <row r="18" spans="2:12" x14ac:dyDescent="0.2">
      <c r="B18" s="16" t="s">
        <v>43</v>
      </c>
      <c r="C18" s="4">
        <v>6241071.5099999998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f t="shared" si="3"/>
        <v>6241071.5099999998</v>
      </c>
      <c r="K18" s="69"/>
      <c r="L18" s="69"/>
    </row>
    <row r="19" spans="2:12" x14ac:dyDescent="0.2">
      <c r="B19" s="16" t="s">
        <v>44</v>
      </c>
      <c r="C19" s="4">
        <v>63255900.299999997</v>
      </c>
      <c r="D19" s="4">
        <v>0</v>
      </c>
      <c r="E19" s="4">
        <v>0</v>
      </c>
      <c r="F19" s="4">
        <v>0</v>
      </c>
      <c r="G19" s="4">
        <v>0</v>
      </c>
      <c r="H19" s="4">
        <v>1862510.98</v>
      </c>
      <c r="I19" s="4">
        <f t="shared" si="3"/>
        <v>65118411.279999994</v>
      </c>
      <c r="K19" s="69"/>
      <c r="L19" s="69"/>
    </row>
    <row r="20" spans="2:12" x14ac:dyDescent="0.2">
      <c r="B20" s="16" t="s">
        <v>45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f t="shared" si="3"/>
        <v>0</v>
      </c>
      <c r="L20" s="69"/>
    </row>
    <row r="21" spans="2:12" x14ac:dyDescent="0.2">
      <c r="B21" s="16" t="s">
        <v>46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f t="shared" si="3"/>
        <v>0</v>
      </c>
      <c r="L21" s="69"/>
    </row>
    <row r="22" spans="2:12" x14ac:dyDescent="0.2">
      <c r="B22" s="17" t="s">
        <v>47</v>
      </c>
      <c r="C22" s="4">
        <v>20519819.75</v>
      </c>
      <c r="D22" s="4">
        <v>0</v>
      </c>
      <c r="E22" s="4">
        <v>0</v>
      </c>
      <c r="F22" s="4">
        <v>0</v>
      </c>
      <c r="G22" s="4">
        <v>0</v>
      </c>
      <c r="H22" s="4">
        <v>1466676.3</v>
      </c>
      <c r="I22" s="4">
        <f t="shared" ref="I22" si="4">SUM(I23:I31)</f>
        <v>21986496.050000001</v>
      </c>
      <c r="K22" s="69"/>
      <c r="L22" s="69"/>
    </row>
    <row r="23" spans="2:12" x14ac:dyDescent="0.2">
      <c r="B23" s="16" t="s">
        <v>48</v>
      </c>
      <c r="C23" s="4">
        <v>5893511.0499999998</v>
      </c>
      <c r="D23" s="4">
        <v>0</v>
      </c>
      <c r="E23" s="4">
        <v>0</v>
      </c>
      <c r="F23" s="4">
        <v>0</v>
      </c>
      <c r="G23" s="4">
        <v>0</v>
      </c>
      <c r="H23" s="4">
        <v>63908</v>
      </c>
      <c r="I23" s="4">
        <f t="shared" ref="I23:I31" si="5">C23+H23</f>
        <v>5957419.0499999998</v>
      </c>
      <c r="K23" s="69"/>
      <c r="L23" s="69"/>
    </row>
    <row r="24" spans="2:12" x14ac:dyDescent="0.2">
      <c r="B24" s="16" t="s">
        <v>49</v>
      </c>
      <c r="C24" s="4">
        <v>1304468.99</v>
      </c>
      <c r="D24" s="4">
        <v>0</v>
      </c>
      <c r="E24" s="4">
        <v>0</v>
      </c>
      <c r="F24" s="4">
        <v>0</v>
      </c>
      <c r="G24" s="4">
        <v>0</v>
      </c>
      <c r="H24" s="4">
        <v>12673.52</v>
      </c>
      <c r="I24" s="4">
        <f t="shared" si="5"/>
        <v>1317142.51</v>
      </c>
      <c r="K24" s="69"/>
      <c r="L24" s="69"/>
    </row>
    <row r="25" spans="2:12" x14ac:dyDescent="0.2">
      <c r="B25" s="16" t="s">
        <v>50</v>
      </c>
      <c r="C25" s="4">
        <v>84332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f t="shared" si="5"/>
        <v>84332</v>
      </c>
      <c r="K25" s="69"/>
      <c r="L25" s="69"/>
    </row>
    <row r="26" spans="2:12" x14ac:dyDescent="0.2">
      <c r="B26" s="16" t="s">
        <v>51</v>
      </c>
      <c r="C26" s="4">
        <v>3239513.36</v>
      </c>
      <c r="D26" s="4">
        <v>0</v>
      </c>
      <c r="E26" s="4">
        <v>0</v>
      </c>
      <c r="F26" s="4">
        <v>0</v>
      </c>
      <c r="G26" s="4">
        <v>0</v>
      </c>
      <c r="H26" s="4">
        <v>477096.68</v>
      </c>
      <c r="I26" s="4">
        <f t="shared" si="5"/>
        <v>3716610.04</v>
      </c>
      <c r="K26" s="69"/>
      <c r="L26" s="69"/>
    </row>
    <row r="27" spans="2:12" x14ac:dyDescent="0.2">
      <c r="B27" s="16" t="s">
        <v>52</v>
      </c>
      <c r="C27" s="4">
        <v>1052691.75</v>
      </c>
      <c r="D27" s="4">
        <v>0</v>
      </c>
      <c r="E27" s="4">
        <v>0</v>
      </c>
      <c r="F27" s="4">
        <v>0</v>
      </c>
      <c r="G27" s="4">
        <v>0</v>
      </c>
      <c r="H27" s="4">
        <v>76000</v>
      </c>
      <c r="I27" s="4">
        <f t="shared" si="5"/>
        <v>1128691.75</v>
      </c>
      <c r="K27" s="69"/>
      <c r="L27" s="69"/>
    </row>
    <row r="28" spans="2:12" x14ac:dyDescent="0.2">
      <c r="B28" s="16" t="s">
        <v>53</v>
      </c>
      <c r="C28" s="4">
        <v>6590640.0099999998</v>
      </c>
      <c r="D28" s="4">
        <v>0</v>
      </c>
      <c r="E28" s="4">
        <v>0</v>
      </c>
      <c r="F28" s="4">
        <v>0</v>
      </c>
      <c r="G28" s="4">
        <v>0</v>
      </c>
      <c r="H28" s="4">
        <v>60000</v>
      </c>
      <c r="I28" s="4">
        <f t="shared" si="5"/>
        <v>6650640.0099999998</v>
      </c>
      <c r="K28" s="69"/>
      <c r="L28" s="69"/>
    </row>
    <row r="29" spans="2:12" x14ac:dyDescent="0.2">
      <c r="B29" s="16" t="s">
        <v>54</v>
      </c>
      <c r="C29" s="4">
        <v>1387423.57</v>
      </c>
      <c r="D29" s="4">
        <v>0</v>
      </c>
      <c r="E29" s="4">
        <v>0</v>
      </c>
      <c r="F29" s="4">
        <v>0</v>
      </c>
      <c r="G29" s="4">
        <v>0</v>
      </c>
      <c r="H29" s="4">
        <v>527090</v>
      </c>
      <c r="I29" s="4">
        <f t="shared" si="5"/>
        <v>1914513.57</v>
      </c>
      <c r="K29" s="69"/>
      <c r="L29" s="69"/>
    </row>
    <row r="30" spans="2:12" x14ac:dyDescent="0.2">
      <c r="B30" s="16" t="s">
        <v>55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f t="shared" si="5"/>
        <v>0</v>
      </c>
      <c r="K30" s="69"/>
      <c r="L30" s="69"/>
    </row>
    <row r="31" spans="2:12" x14ac:dyDescent="0.2">
      <c r="B31" s="16" t="s">
        <v>56</v>
      </c>
      <c r="C31" s="4">
        <v>967239.02</v>
      </c>
      <c r="D31" s="4">
        <v>0</v>
      </c>
      <c r="E31" s="4">
        <v>0</v>
      </c>
      <c r="F31" s="4">
        <v>0</v>
      </c>
      <c r="G31" s="4">
        <v>0</v>
      </c>
      <c r="H31" s="4">
        <v>249908.1</v>
      </c>
      <c r="I31" s="4">
        <f t="shared" si="5"/>
        <v>1217147.1200000001</v>
      </c>
      <c r="K31" s="69"/>
      <c r="L31" s="69"/>
    </row>
    <row r="32" spans="2:12" x14ac:dyDescent="0.2">
      <c r="B32" s="17" t="s">
        <v>57</v>
      </c>
      <c r="C32" s="4">
        <v>67343081.189999998</v>
      </c>
      <c r="D32" s="4">
        <v>0</v>
      </c>
      <c r="E32" s="4">
        <v>0</v>
      </c>
      <c r="F32" s="4">
        <v>0</v>
      </c>
      <c r="G32" s="4">
        <v>0</v>
      </c>
      <c r="H32" s="4">
        <v>3548768.31</v>
      </c>
      <c r="I32" s="4">
        <f t="shared" ref="I32" si="6">SUM(I33:I41)</f>
        <v>70891849.5</v>
      </c>
      <c r="K32" s="69"/>
      <c r="L32" s="69"/>
    </row>
    <row r="33" spans="2:12" x14ac:dyDescent="0.2">
      <c r="B33" s="16" t="s">
        <v>58</v>
      </c>
      <c r="C33" s="4">
        <v>12645160.369999999</v>
      </c>
      <c r="D33" s="4">
        <v>0</v>
      </c>
      <c r="E33" s="4">
        <v>0</v>
      </c>
      <c r="F33" s="4">
        <v>0</v>
      </c>
      <c r="G33" s="4">
        <v>0</v>
      </c>
      <c r="H33" s="4">
        <v>84.45</v>
      </c>
      <c r="I33" s="4">
        <f t="shared" ref="I33:I41" si="7">C33+H33</f>
        <v>12645244.819999998</v>
      </c>
      <c r="K33" s="69"/>
      <c r="L33" s="69"/>
    </row>
    <row r="34" spans="2:12" x14ac:dyDescent="0.2">
      <c r="B34" s="16" t="s">
        <v>59</v>
      </c>
      <c r="C34" s="4">
        <v>12144699.9</v>
      </c>
      <c r="D34" s="4">
        <v>0</v>
      </c>
      <c r="E34" s="4">
        <v>0</v>
      </c>
      <c r="F34" s="4">
        <v>0</v>
      </c>
      <c r="G34" s="4">
        <v>0</v>
      </c>
      <c r="H34" s="4">
        <v>66191.78</v>
      </c>
      <c r="I34" s="4">
        <f t="shared" si="7"/>
        <v>12210891.68</v>
      </c>
      <c r="K34" s="69"/>
      <c r="L34" s="69"/>
    </row>
    <row r="35" spans="2:12" x14ac:dyDescent="0.2">
      <c r="B35" s="16" t="s">
        <v>60</v>
      </c>
      <c r="C35" s="4">
        <v>7131244.2199999997</v>
      </c>
      <c r="D35" s="4">
        <v>0</v>
      </c>
      <c r="E35" s="4">
        <v>0</v>
      </c>
      <c r="F35" s="4">
        <v>0</v>
      </c>
      <c r="G35" s="4">
        <v>0</v>
      </c>
      <c r="H35" s="4">
        <v>306600.08</v>
      </c>
      <c r="I35" s="4">
        <f t="shared" si="7"/>
        <v>7437844.2999999998</v>
      </c>
      <c r="K35" s="69"/>
      <c r="L35" s="69"/>
    </row>
    <row r="36" spans="2:12" x14ac:dyDescent="0.2">
      <c r="B36" s="16" t="s">
        <v>61</v>
      </c>
      <c r="C36" s="4">
        <v>1640002.46</v>
      </c>
      <c r="D36" s="4">
        <v>0</v>
      </c>
      <c r="E36" s="4">
        <v>0</v>
      </c>
      <c r="F36" s="4">
        <v>0</v>
      </c>
      <c r="G36" s="4">
        <v>0</v>
      </c>
      <c r="H36" s="4">
        <v>5000</v>
      </c>
      <c r="I36" s="4">
        <f t="shared" si="7"/>
        <v>1645002.46</v>
      </c>
      <c r="K36" s="69"/>
      <c r="L36" s="69"/>
    </row>
    <row r="37" spans="2:12" x14ac:dyDescent="0.2">
      <c r="B37" s="16" t="s">
        <v>62</v>
      </c>
      <c r="C37" s="4">
        <v>2826982.16</v>
      </c>
      <c r="D37" s="4">
        <v>0</v>
      </c>
      <c r="E37" s="4">
        <v>0</v>
      </c>
      <c r="F37" s="4">
        <v>0</v>
      </c>
      <c r="G37" s="4">
        <v>0</v>
      </c>
      <c r="H37" s="4">
        <v>3142254.8</v>
      </c>
      <c r="I37" s="4">
        <f t="shared" si="7"/>
        <v>5969236.96</v>
      </c>
      <c r="K37" s="69"/>
      <c r="L37" s="69"/>
    </row>
    <row r="38" spans="2:12" x14ac:dyDescent="0.2">
      <c r="B38" s="16" t="s">
        <v>63</v>
      </c>
      <c r="C38" s="4">
        <v>2901016.28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f t="shared" si="7"/>
        <v>2901016.28</v>
      </c>
      <c r="K38" s="69"/>
      <c r="L38" s="69"/>
    </row>
    <row r="39" spans="2:12" x14ac:dyDescent="0.2">
      <c r="B39" s="16" t="s">
        <v>64</v>
      </c>
      <c r="C39" s="4">
        <v>478795.23</v>
      </c>
      <c r="D39" s="4">
        <v>0</v>
      </c>
      <c r="E39" s="4">
        <v>0</v>
      </c>
      <c r="F39" s="4">
        <v>0</v>
      </c>
      <c r="G39" s="4">
        <v>0</v>
      </c>
      <c r="H39" s="4">
        <v>10038</v>
      </c>
      <c r="I39" s="4">
        <f t="shared" si="7"/>
        <v>488833.23</v>
      </c>
      <c r="K39" s="69"/>
      <c r="L39" s="69"/>
    </row>
    <row r="40" spans="2:12" x14ac:dyDescent="0.2">
      <c r="B40" s="16" t="s">
        <v>65</v>
      </c>
      <c r="C40" s="4">
        <v>8729504.0500000007</v>
      </c>
      <c r="D40" s="4">
        <v>0</v>
      </c>
      <c r="E40" s="4">
        <v>0</v>
      </c>
      <c r="F40" s="4">
        <v>0</v>
      </c>
      <c r="G40" s="4">
        <v>0</v>
      </c>
      <c r="H40" s="4">
        <v>10231.200000000001</v>
      </c>
      <c r="I40" s="4">
        <f t="shared" si="7"/>
        <v>8739735.25</v>
      </c>
      <c r="K40" s="69"/>
      <c r="L40" s="69"/>
    </row>
    <row r="41" spans="2:12" x14ac:dyDescent="0.2">
      <c r="B41" s="16" t="s">
        <v>66</v>
      </c>
      <c r="C41" s="4">
        <v>18845676.52</v>
      </c>
      <c r="D41" s="4">
        <v>0</v>
      </c>
      <c r="E41" s="4">
        <v>0</v>
      </c>
      <c r="F41" s="4">
        <v>0</v>
      </c>
      <c r="G41" s="4">
        <v>0</v>
      </c>
      <c r="H41" s="4">
        <v>8368</v>
      </c>
      <c r="I41" s="4">
        <f t="shared" si="7"/>
        <v>18854044.52</v>
      </c>
      <c r="K41" s="69"/>
      <c r="L41" s="69"/>
    </row>
    <row r="42" spans="2:12" x14ac:dyDescent="0.2">
      <c r="B42" s="17" t="s">
        <v>67</v>
      </c>
      <c r="C42" s="4">
        <v>19845384.890000001</v>
      </c>
      <c r="D42" s="4">
        <v>0</v>
      </c>
      <c r="E42" s="4">
        <v>0</v>
      </c>
      <c r="F42" s="4">
        <v>0</v>
      </c>
      <c r="G42" s="4">
        <v>0</v>
      </c>
      <c r="H42" s="4">
        <v>184303.58</v>
      </c>
      <c r="I42" s="4">
        <f t="shared" ref="I42" si="8">SUM(I43:I51)</f>
        <v>20029688.469999999</v>
      </c>
      <c r="K42" s="69"/>
      <c r="L42" s="69"/>
    </row>
    <row r="43" spans="2:12" x14ac:dyDescent="0.2">
      <c r="B43" s="16" t="s">
        <v>68</v>
      </c>
      <c r="C43" s="4">
        <v>5000000</v>
      </c>
      <c r="D43" s="4">
        <v>0</v>
      </c>
      <c r="E43" s="4">
        <v>0</v>
      </c>
      <c r="F43" s="4">
        <v>0</v>
      </c>
      <c r="G43" s="4">
        <v>0</v>
      </c>
      <c r="H43" s="4">
        <v>250000</v>
      </c>
      <c r="I43" s="4">
        <f t="shared" ref="I43:I51" si="9">C43+H43</f>
        <v>5250000</v>
      </c>
      <c r="K43" s="69"/>
      <c r="L43" s="69"/>
    </row>
    <row r="44" spans="2:12" x14ac:dyDescent="0.2">
      <c r="B44" s="16" t="s">
        <v>69</v>
      </c>
      <c r="C44" s="4">
        <v>104853.75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f t="shared" si="9"/>
        <v>104853.75</v>
      </c>
      <c r="K44" s="69"/>
      <c r="L44" s="69"/>
    </row>
    <row r="45" spans="2:12" x14ac:dyDescent="0.2">
      <c r="B45" s="16" t="s">
        <v>70</v>
      </c>
      <c r="C45" s="4">
        <v>922581.9</v>
      </c>
      <c r="D45" s="4">
        <v>0</v>
      </c>
      <c r="E45" s="4">
        <v>0</v>
      </c>
      <c r="F45" s="4">
        <v>0</v>
      </c>
      <c r="G45" s="4">
        <v>0</v>
      </c>
      <c r="H45" s="4">
        <v>-185000</v>
      </c>
      <c r="I45" s="4">
        <f t="shared" si="9"/>
        <v>737581.9</v>
      </c>
      <c r="K45" s="69"/>
      <c r="L45" s="69"/>
    </row>
    <row r="46" spans="2:12" x14ac:dyDescent="0.2">
      <c r="B46" s="16" t="s">
        <v>71</v>
      </c>
      <c r="C46" s="4">
        <v>9698908.8000000007</v>
      </c>
      <c r="D46" s="4">
        <v>0</v>
      </c>
      <c r="E46" s="4">
        <v>0</v>
      </c>
      <c r="F46" s="4">
        <v>0</v>
      </c>
      <c r="G46" s="4">
        <v>0</v>
      </c>
      <c r="H46" s="4">
        <v>86743.62</v>
      </c>
      <c r="I46" s="4">
        <f t="shared" si="9"/>
        <v>9785652.4199999999</v>
      </c>
      <c r="K46" s="69"/>
      <c r="L46" s="69"/>
    </row>
    <row r="47" spans="2:12" x14ac:dyDescent="0.2">
      <c r="B47" s="16" t="s">
        <v>72</v>
      </c>
      <c r="C47" s="4">
        <v>4119040.44</v>
      </c>
      <c r="D47" s="4">
        <v>0</v>
      </c>
      <c r="E47" s="4">
        <v>0</v>
      </c>
      <c r="F47" s="4">
        <v>0</v>
      </c>
      <c r="G47" s="4">
        <v>0</v>
      </c>
      <c r="H47" s="4">
        <v>32559.96</v>
      </c>
      <c r="I47" s="4">
        <f t="shared" si="9"/>
        <v>4151600.4</v>
      </c>
      <c r="K47" s="69"/>
      <c r="L47" s="69"/>
    </row>
    <row r="48" spans="2:12" x14ac:dyDescent="0.2">
      <c r="B48" s="16" t="s">
        <v>73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f t="shared" si="9"/>
        <v>0</v>
      </c>
      <c r="L48" s="69"/>
    </row>
    <row r="49" spans="2:12" x14ac:dyDescent="0.2">
      <c r="B49" s="16" t="s">
        <v>74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f t="shared" si="9"/>
        <v>0</v>
      </c>
      <c r="L49" s="69"/>
    </row>
    <row r="50" spans="2:12" x14ac:dyDescent="0.2">
      <c r="B50" s="16" t="s">
        <v>75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f t="shared" si="9"/>
        <v>0</v>
      </c>
      <c r="L50" s="69"/>
    </row>
    <row r="51" spans="2:12" x14ac:dyDescent="0.2">
      <c r="B51" s="16" t="s">
        <v>76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f t="shared" si="9"/>
        <v>0</v>
      </c>
      <c r="L51" s="69"/>
    </row>
    <row r="52" spans="2:12" x14ac:dyDescent="0.2">
      <c r="B52" s="17" t="s">
        <v>77</v>
      </c>
      <c r="C52" s="4">
        <v>2874421.73</v>
      </c>
      <c r="D52" s="4">
        <v>0</v>
      </c>
      <c r="E52" s="4">
        <v>0</v>
      </c>
      <c r="F52" s="4">
        <v>0</v>
      </c>
      <c r="G52" s="4">
        <v>0</v>
      </c>
      <c r="H52" s="4">
        <v>258300</v>
      </c>
      <c r="I52" s="4">
        <f t="shared" ref="I52" si="10">SUM(I53:I61)</f>
        <v>3132721.73</v>
      </c>
      <c r="K52" s="69"/>
      <c r="L52" s="69"/>
    </row>
    <row r="53" spans="2:12" x14ac:dyDescent="0.2">
      <c r="B53" s="16" t="s">
        <v>78</v>
      </c>
      <c r="C53" s="4">
        <v>1044764.07</v>
      </c>
      <c r="D53" s="4">
        <v>0</v>
      </c>
      <c r="E53" s="4">
        <v>0</v>
      </c>
      <c r="F53" s="4">
        <v>0</v>
      </c>
      <c r="G53" s="4">
        <v>0</v>
      </c>
      <c r="H53" s="4">
        <v>163060</v>
      </c>
      <c r="I53" s="4">
        <f t="shared" ref="I53" si="11">C53+H53</f>
        <v>1207824.0699999998</v>
      </c>
      <c r="K53" s="69"/>
      <c r="L53" s="69"/>
    </row>
    <row r="54" spans="2:12" x14ac:dyDescent="0.2">
      <c r="B54" s="16" t="s">
        <v>79</v>
      </c>
      <c r="C54" s="4">
        <v>31436</v>
      </c>
      <c r="D54" s="4">
        <v>0</v>
      </c>
      <c r="E54" s="4">
        <v>0</v>
      </c>
      <c r="F54" s="4">
        <v>0</v>
      </c>
      <c r="G54" s="4">
        <v>0</v>
      </c>
      <c r="H54" s="4">
        <v>45240</v>
      </c>
      <c r="I54" s="4">
        <f t="shared" ref="I54:I61" si="12">C54+H54</f>
        <v>76676</v>
      </c>
      <c r="K54" s="69"/>
      <c r="L54" s="69"/>
    </row>
    <row r="55" spans="2:12" x14ac:dyDescent="0.2">
      <c r="B55" s="16" t="s">
        <v>80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f t="shared" si="12"/>
        <v>0</v>
      </c>
      <c r="K55" s="69"/>
      <c r="L55" s="69"/>
    </row>
    <row r="56" spans="2:12" x14ac:dyDescent="0.2">
      <c r="B56" s="16" t="s">
        <v>81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f t="shared" si="12"/>
        <v>0</v>
      </c>
      <c r="L56" s="69"/>
    </row>
    <row r="57" spans="2:12" x14ac:dyDescent="0.2">
      <c r="B57" s="16" t="s">
        <v>82</v>
      </c>
      <c r="C57" s="4">
        <v>1750000</v>
      </c>
      <c r="D57" s="4">
        <v>0</v>
      </c>
      <c r="E57" s="4">
        <v>0</v>
      </c>
      <c r="F57" s="4">
        <v>0</v>
      </c>
      <c r="G57" s="4">
        <v>0</v>
      </c>
      <c r="H57" s="4">
        <v>-50000</v>
      </c>
      <c r="I57" s="4">
        <f t="shared" si="12"/>
        <v>1700000</v>
      </c>
      <c r="L57" s="69"/>
    </row>
    <row r="58" spans="2:12" x14ac:dyDescent="0.2">
      <c r="B58" s="16" t="s">
        <v>83</v>
      </c>
      <c r="C58" s="4">
        <v>48221.66</v>
      </c>
      <c r="D58" s="4">
        <v>0</v>
      </c>
      <c r="E58" s="4">
        <v>0</v>
      </c>
      <c r="F58" s="4">
        <v>0</v>
      </c>
      <c r="G58" s="4">
        <v>0</v>
      </c>
      <c r="H58" s="4">
        <v>100000</v>
      </c>
      <c r="I58" s="4">
        <f t="shared" si="12"/>
        <v>148221.66</v>
      </c>
      <c r="K58" s="69"/>
      <c r="L58" s="69"/>
    </row>
    <row r="59" spans="2:12" x14ac:dyDescent="0.2">
      <c r="B59" s="16" t="s">
        <v>84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f t="shared" si="12"/>
        <v>0</v>
      </c>
      <c r="L59" s="69"/>
    </row>
    <row r="60" spans="2:12" x14ac:dyDescent="0.2">
      <c r="B60" s="16" t="s">
        <v>85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f t="shared" si="12"/>
        <v>0</v>
      </c>
      <c r="L60" s="69"/>
    </row>
    <row r="61" spans="2:12" x14ac:dyDescent="0.2">
      <c r="B61" s="16" t="s">
        <v>86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f t="shared" si="12"/>
        <v>0</v>
      </c>
      <c r="K61" s="69"/>
      <c r="L61" s="69"/>
    </row>
    <row r="62" spans="2:12" x14ac:dyDescent="0.2">
      <c r="B62" s="17" t="s">
        <v>87</v>
      </c>
      <c r="C62" s="3">
        <v>1593623.65</v>
      </c>
      <c r="D62" s="4">
        <v>0</v>
      </c>
      <c r="E62" s="4">
        <v>0</v>
      </c>
      <c r="F62" s="4">
        <v>0</v>
      </c>
      <c r="G62" s="4">
        <v>0</v>
      </c>
      <c r="H62" s="3">
        <v>-407077.04</v>
      </c>
      <c r="I62" s="3">
        <f t="shared" ref="I62" si="13">+SUM(I63:I65)</f>
        <v>1186546.6099999999</v>
      </c>
      <c r="K62" s="69"/>
      <c r="L62" s="69"/>
    </row>
    <row r="63" spans="2:12" x14ac:dyDescent="0.2">
      <c r="B63" s="16" t="s">
        <v>88</v>
      </c>
      <c r="C63" s="4">
        <v>1593623.65</v>
      </c>
      <c r="D63" s="4">
        <v>0</v>
      </c>
      <c r="E63" s="4">
        <v>0</v>
      </c>
      <c r="F63" s="4">
        <v>0</v>
      </c>
      <c r="G63" s="4">
        <v>0</v>
      </c>
      <c r="H63" s="4">
        <v>-407077.04</v>
      </c>
      <c r="I63" s="4">
        <f t="shared" ref="I63" si="14">C63+H63</f>
        <v>1186546.6099999999</v>
      </c>
      <c r="K63" s="69"/>
      <c r="L63" s="69"/>
    </row>
    <row r="64" spans="2:12" x14ac:dyDescent="0.2">
      <c r="B64" s="16" t="s">
        <v>89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f t="shared" ref="I64" si="15">C64+H64</f>
        <v>0</v>
      </c>
      <c r="L64" s="69"/>
    </row>
    <row r="65" spans="2:12" x14ac:dyDescent="0.2">
      <c r="B65" s="16" t="s">
        <v>90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f t="shared" ref="I65" si="16">C65+H65</f>
        <v>0</v>
      </c>
      <c r="L65" s="69"/>
    </row>
    <row r="66" spans="2:12" x14ac:dyDescent="0.2">
      <c r="B66" s="17" t="s">
        <v>91</v>
      </c>
      <c r="C66" s="3">
        <v>0</v>
      </c>
      <c r="D66" s="4">
        <v>0</v>
      </c>
      <c r="E66" s="4">
        <v>0</v>
      </c>
      <c r="F66" s="4">
        <v>0</v>
      </c>
      <c r="G66" s="4">
        <v>0</v>
      </c>
      <c r="H66" s="3">
        <v>150000</v>
      </c>
      <c r="I66" s="3">
        <f t="shared" ref="I66" si="17">+SUM(I67:I73)</f>
        <v>150000</v>
      </c>
      <c r="K66" s="69"/>
      <c r="L66" s="69"/>
    </row>
    <row r="67" spans="2:12" x14ac:dyDescent="0.2">
      <c r="B67" s="16" t="s">
        <v>92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  <c r="H67" s="4">
        <v>0</v>
      </c>
      <c r="I67" s="4">
        <f t="shared" ref="I67" si="18">C67+H67</f>
        <v>0</v>
      </c>
      <c r="L67" s="69"/>
    </row>
    <row r="68" spans="2:12" x14ac:dyDescent="0.2">
      <c r="B68" s="16" t="s">
        <v>93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f t="shared" ref="I68" si="19">C68+H68</f>
        <v>0</v>
      </c>
      <c r="L68" s="69"/>
    </row>
    <row r="69" spans="2:12" x14ac:dyDescent="0.2">
      <c r="B69" s="16" t="s">
        <v>94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f t="shared" ref="I69" si="20">C69+H69</f>
        <v>0</v>
      </c>
      <c r="L69" s="69"/>
    </row>
    <row r="70" spans="2:12" x14ac:dyDescent="0.2">
      <c r="B70" s="16" t="s">
        <v>95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f t="shared" ref="I70" si="21">C70+H70</f>
        <v>0</v>
      </c>
      <c r="L70" s="69"/>
    </row>
    <row r="71" spans="2:12" x14ac:dyDescent="0.2">
      <c r="B71" s="16" t="s">
        <v>96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f t="shared" ref="I71" si="22">C71+H71</f>
        <v>0</v>
      </c>
      <c r="L71" s="69"/>
    </row>
    <row r="72" spans="2:12" x14ac:dyDescent="0.2">
      <c r="B72" s="16" t="s">
        <v>97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f t="shared" ref="I72" si="23">C72+H72</f>
        <v>0</v>
      </c>
      <c r="L72" s="69"/>
    </row>
    <row r="73" spans="2:12" x14ac:dyDescent="0.2">
      <c r="B73" s="16" t="s">
        <v>98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150000</v>
      </c>
      <c r="I73" s="4">
        <f t="shared" ref="I73" si="24">C73+H73</f>
        <v>150000</v>
      </c>
      <c r="K73" s="69"/>
      <c r="L73" s="69"/>
    </row>
    <row r="74" spans="2:12" x14ac:dyDescent="0.2">
      <c r="B74" s="17" t="s">
        <v>99</v>
      </c>
      <c r="C74" s="3">
        <v>400000</v>
      </c>
      <c r="D74" s="4">
        <v>0</v>
      </c>
      <c r="E74" s="4">
        <v>0</v>
      </c>
      <c r="F74" s="4">
        <v>0</v>
      </c>
      <c r="G74" s="4">
        <v>0</v>
      </c>
      <c r="H74" s="3">
        <v>250000</v>
      </c>
      <c r="I74" s="3">
        <f t="shared" ref="I74" si="25">+SUM(I75:I77)</f>
        <v>650000</v>
      </c>
      <c r="K74" s="69"/>
      <c r="L74" s="69"/>
    </row>
    <row r="75" spans="2:12" x14ac:dyDescent="0.2">
      <c r="B75" s="16" t="s">
        <v>100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L75" s="69"/>
    </row>
    <row r="76" spans="2:12" x14ac:dyDescent="0.2">
      <c r="B76" s="16" t="s">
        <v>101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L76" s="69"/>
    </row>
    <row r="77" spans="2:12" x14ac:dyDescent="0.2">
      <c r="B77" s="16" t="s">
        <v>102</v>
      </c>
      <c r="C77" s="4">
        <v>400000</v>
      </c>
      <c r="D77" s="4">
        <v>0</v>
      </c>
      <c r="E77" s="4">
        <v>0</v>
      </c>
      <c r="F77" s="4">
        <v>0</v>
      </c>
      <c r="G77" s="4">
        <v>0</v>
      </c>
      <c r="H77" s="4">
        <v>250000</v>
      </c>
      <c r="I77" s="4">
        <f t="shared" ref="I77:I80" si="26">C77+H77</f>
        <v>650000</v>
      </c>
      <c r="K77" s="69"/>
      <c r="L77" s="69"/>
    </row>
    <row r="78" spans="2:12" x14ac:dyDescent="0.2">
      <c r="B78" s="17" t="s">
        <v>103</v>
      </c>
      <c r="C78" s="3">
        <v>20350000</v>
      </c>
      <c r="D78" s="4">
        <v>0</v>
      </c>
      <c r="E78" s="4">
        <v>0</v>
      </c>
      <c r="F78" s="4">
        <v>0</v>
      </c>
      <c r="G78" s="4">
        <v>0</v>
      </c>
      <c r="H78" s="3">
        <v>0</v>
      </c>
      <c r="I78" s="3">
        <f t="shared" ref="I78" si="27">+SUM(I79:I85)</f>
        <v>20350000</v>
      </c>
      <c r="K78" s="69"/>
      <c r="L78" s="69"/>
    </row>
    <row r="79" spans="2:12" x14ac:dyDescent="0.2">
      <c r="B79" s="16" t="s">
        <v>104</v>
      </c>
      <c r="C79" s="4">
        <v>19000000</v>
      </c>
      <c r="D79" s="4">
        <v>0</v>
      </c>
      <c r="E79" s="4">
        <v>0</v>
      </c>
      <c r="F79" s="4">
        <v>0</v>
      </c>
      <c r="G79" s="4">
        <v>0</v>
      </c>
      <c r="H79" s="4">
        <v>0</v>
      </c>
      <c r="I79" s="4">
        <f t="shared" si="26"/>
        <v>19000000</v>
      </c>
      <c r="K79" s="69"/>
      <c r="L79" s="69"/>
    </row>
    <row r="80" spans="2:12" x14ac:dyDescent="0.2">
      <c r="B80" s="16" t="s">
        <v>105</v>
      </c>
      <c r="C80" s="4">
        <v>1350000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f t="shared" si="26"/>
        <v>1350000</v>
      </c>
      <c r="K80" s="69"/>
      <c r="L80" s="69"/>
    </row>
    <row r="81" spans="2:12" x14ac:dyDescent="0.2">
      <c r="B81" s="16" t="s">
        <v>106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0</v>
      </c>
      <c r="I81" s="4">
        <v>0</v>
      </c>
      <c r="L81" s="69"/>
    </row>
    <row r="82" spans="2:12" x14ac:dyDescent="0.2">
      <c r="B82" s="16" t="s">
        <v>107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L82" s="69"/>
    </row>
    <row r="83" spans="2:12" x14ac:dyDescent="0.2">
      <c r="B83" s="16" t="s">
        <v>108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L83" s="69"/>
    </row>
    <row r="84" spans="2:12" x14ac:dyDescent="0.2">
      <c r="B84" s="16" t="s">
        <v>109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L84" s="69"/>
    </row>
    <row r="85" spans="2:12" x14ac:dyDescent="0.2">
      <c r="B85" s="16" t="s">
        <v>110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L85" s="69"/>
    </row>
    <row r="86" spans="2:12" x14ac:dyDescent="0.2">
      <c r="B86" s="10"/>
      <c r="C86" s="4"/>
      <c r="D86" s="4"/>
      <c r="E86" s="4"/>
      <c r="F86" s="4"/>
      <c r="G86" s="4"/>
      <c r="H86" s="4"/>
      <c r="I86" s="4"/>
      <c r="L86" s="69"/>
    </row>
    <row r="87" spans="2:12" x14ac:dyDescent="0.2">
      <c r="B87" s="14" t="s">
        <v>111</v>
      </c>
      <c r="C87" s="3">
        <v>149866637.34</v>
      </c>
      <c r="D87" s="3">
        <f t="shared" ref="D87:I87" si="28">D88+D96+D106+D116+D126+D136+D140+D148+D152</f>
        <v>0</v>
      </c>
      <c r="E87" s="3">
        <f t="shared" si="28"/>
        <v>0</v>
      </c>
      <c r="F87" s="3">
        <f t="shared" si="28"/>
        <v>0</v>
      </c>
      <c r="G87" s="3">
        <f t="shared" si="28"/>
        <v>0</v>
      </c>
      <c r="H87" s="3">
        <v>18244544.600000001</v>
      </c>
      <c r="I87" s="3">
        <f t="shared" si="28"/>
        <v>168111181.94</v>
      </c>
      <c r="K87" s="69"/>
      <c r="L87" s="69"/>
    </row>
    <row r="88" spans="2:12" x14ac:dyDescent="0.2">
      <c r="B88" s="17" t="s">
        <v>39</v>
      </c>
      <c r="C88" s="4">
        <v>49516400.090000004</v>
      </c>
      <c r="D88" s="4">
        <v>0</v>
      </c>
      <c r="E88" s="4">
        <v>0</v>
      </c>
      <c r="F88" s="4">
        <v>0</v>
      </c>
      <c r="G88" s="4">
        <v>0</v>
      </c>
      <c r="H88" s="4">
        <v>37739.86</v>
      </c>
      <c r="I88" s="4">
        <f t="shared" ref="I88" si="29">SUM(I89:I95)</f>
        <v>49554139.95000001</v>
      </c>
      <c r="K88" s="69"/>
      <c r="L88" s="69"/>
    </row>
    <row r="89" spans="2:12" x14ac:dyDescent="0.2">
      <c r="B89" s="16" t="s">
        <v>40</v>
      </c>
      <c r="C89" s="4">
        <v>24208736.25</v>
      </c>
      <c r="D89" s="4">
        <v>0</v>
      </c>
      <c r="E89" s="4">
        <v>0</v>
      </c>
      <c r="F89" s="4">
        <v>0</v>
      </c>
      <c r="G89" s="4">
        <v>0</v>
      </c>
      <c r="H89" s="4">
        <v>-8174.18</v>
      </c>
      <c r="I89" s="4">
        <f>C89+H89</f>
        <v>24200562.07</v>
      </c>
      <c r="K89" s="69"/>
      <c r="L89" s="69"/>
    </row>
    <row r="90" spans="2:12" x14ac:dyDescent="0.2">
      <c r="B90" s="16" t="s">
        <v>41</v>
      </c>
      <c r="C90" s="4">
        <v>254457.60000000001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f t="shared" ref="I90:I95" si="30">C90+H90</f>
        <v>254457.60000000001</v>
      </c>
      <c r="K90" s="69"/>
      <c r="L90" s="69"/>
    </row>
    <row r="91" spans="2:12" x14ac:dyDescent="0.2">
      <c r="B91" s="16" t="s">
        <v>42</v>
      </c>
      <c r="C91" s="4">
        <v>5059217.32</v>
      </c>
      <c r="D91" s="4">
        <v>0</v>
      </c>
      <c r="E91" s="4">
        <v>0</v>
      </c>
      <c r="F91" s="4">
        <v>0</v>
      </c>
      <c r="G91" s="4">
        <v>0</v>
      </c>
      <c r="H91" s="4">
        <v>20655.66</v>
      </c>
      <c r="I91" s="4">
        <f t="shared" si="30"/>
        <v>5079872.9800000004</v>
      </c>
      <c r="K91" s="69"/>
      <c r="L91" s="69"/>
    </row>
    <row r="92" spans="2:12" x14ac:dyDescent="0.2">
      <c r="B92" s="16" t="s">
        <v>43</v>
      </c>
      <c r="C92" s="4">
        <v>7044445.75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f t="shared" si="30"/>
        <v>7044445.75</v>
      </c>
      <c r="K92" s="69"/>
      <c r="L92" s="69"/>
    </row>
    <row r="93" spans="2:12" x14ac:dyDescent="0.2">
      <c r="B93" s="16" t="s">
        <v>44</v>
      </c>
      <c r="C93" s="4">
        <v>12948285.85</v>
      </c>
      <c r="D93" s="4">
        <v>0</v>
      </c>
      <c r="E93" s="4">
        <v>0</v>
      </c>
      <c r="F93" s="4">
        <v>0</v>
      </c>
      <c r="G93" s="4">
        <v>0</v>
      </c>
      <c r="H93" s="4">
        <v>25258.38</v>
      </c>
      <c r="I93" s="4">
        <f t="shared" si="30"/>
        <v>12973544.23</v>
      </c>
      <c r="K93" s="69"/>
      <c r="L93" s="69"/>
    </row>
    <row r="94" spans="2:12" x14ac:dyDescent="0.2">
      <c r="B94" s="16" t="s">
        <v>45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f t="shared" si="30"/>
        <v>0</v>
      </c>
      <c r="L94" s="69"/>
    </row>
    <row r="95" spans="2:12" x14ac:dyDescent="0.2">
      <c r="B95" s="16" t="s">
        <v>46</v>
      </c>
      <c r="C95" s="4">
        <v>1257.32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f t="shared" si="30"/>
        <v>1257.32</v>
      </c>
      <c r="K95" s="69"/>
      <c r="L95" s="69"/>
    </row>
    <row r="96" spans="2:12" x14ac:dyDescent="0.2">
      <c r="B96" s="17" t="s">
        <v>47</v>
      </c>
      <c r="C96" s="4">
        <v>26713186.640000001</v>
      </c>
      <c r="D96" s="4">
        <v>0</v>
      </c>
      <c r="E96" s="4">
        <v>0</v>
      </c>
      <c r="F96" s="4">
        <v>0</v>
      </c>
      <c r="G96" s="4">
        <v>0</v>
      </c>
      <c r="H96" s="4">
        <v>-1775589.78</v>
      </c>
      <c r="I96" s="4">
        <f t="shared" ref="I96" si="31">SUM(I97:I105)</f>
        <v>24937596.859999999</v>
      </c>
      <c r="K96" s="69"/>
      <c r="L96" s="69"/>
    </row>
    <row r="97" spans="2:12" x14ac:dyDescent="0.2">
      <c r="B97" s="16" t="s">
        <v>48</v>
      </c>
      <c r="C97" s="4">
        <v>841121.94</v>
      </c>
      <c r="D97" s="4">
        <v>0</v>
      </c>
      <c r="E97" s="4">
        <v>0</v>
      </c>
      <c r="F97" s="4">
        <v>0</v>
      </c>
      <c r="G97" s="4">
        <v>0</v>
      </c>
      <c r="H97" s="4">
        <v>-68730.240000000005</v>
      </c>
      <c r="I97" s="4">
        <f t="shared" ref="I97:I105" si="32">C97+H97</f>
        <v>772391.7</v>
      </c>
      <c r="K97" s="69"/>
      <c r="L97" s="69"/>
    </row>
    <row r="98" spans="2:12" x14ac:dyDescent="0.2">
      <c r="B98" s="16" t="s">
        <v>49</v>
      </c>
      <c r="C98" s="4">
        <v>182691.84</v>
      </c>
      <c r="D98" s="4">
        <v>0</v>
      </c>
      <c r="E98" s="4">
        <v>0</v>
      </c>
      <c r="F98" s="4">
        <v>0</v>
      </c>
      <c r="G98" s="4">
        <v>0</v>
      </c>
      <c r="H98" s="4">
        <v>2098.56</v>
      </c>
      <c r="I98" s="4">
        <f t="shared" si="32"/>
        <v>184790.39999999999</v>
      </c>
      <c r="K98" s="69"/>
      <c r="L98" s="69"/>
    </row>
    <row r="99" spans="2:12" x14ac:dyDescent="0.2">
      <c r="B99" s="16" t="s">
        <v>50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f t="shared" si="32"/>
        <v>0</v>
      </c>
      <c r="L99" s="69"/>
    </row>
    <row r="100" spans="2:12" x14ac:dyDescent="0.2">
      <c r="B100" s="16" t="s">
        <v>51</v>
      </c>
      <c r="C100" s="4">
        <v>2648738.33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f t="shared" si="32"/>
        <v>2648738.33</v>
      </c>
      <c r="K100" s="69"/>
      <c r="L100" s="69"/>
    </row>
    <row r="101" spans="2:12" x14ac:dyDescent="0.2">
      <c r="B101" s="18" t="s">
        <v>52</v>
      </c>
      <c r="C101" s="4">
        <v>59749.14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f t="shared" si="32"/>
        <v>59749.14</v>
      </c>
      <c r="K101" s="69"/>
      <c r="L101" s="69"/>
    </row>
    <row r="102" spans="2:12" x14ac:dyDescent="0.2">
      <c r="B102" s="16" t="s">
        <v>53</v>
      </c>
      <c r="C102" s="4">
        <v>14465052.91</v>
      </c>
      <c r="D102" s="4">
        <v>0</v>
      </c>
      <c r="E102" s="4">
        <v>0</v>
      </c>
      <c r="F102" s="4">
        <v>0</v>
      </c>
      <c r="G102" s="4">
        <v>0</v>
      </c>
      <c r="H102" s="4">
        <v>416572.14</v>
      </c>
      <c r="I102" s="4">
        <f t="shared" si="32"/>
        <v>14881625.050000001</v>
      </c>
      <c r="K102" s="69"/>
      <c r="L102" s="69"/>
    </row>
    <row r="103" spans="2:12" x14ac:dyDescent="0.2">
      <c r="B103" s="16" t="s">
        <v>54</v>
      </c>
      <c r="C103" s="4">
        <v>4195101.2699999996</v>
      </c>
      <c r="D103" s="4">
        <v>0</v>
      </c>
      <c r="E103" s="4">
        <v>0</v>
      </c>
      <c r="F103" s="4">
        <v>0</v>
      </c>
      <c r="G103" s="4">
        <v>0</v>
      </c>
      <c r="H103" s="4">
        <v>-1636663.34</v>
      </c>
      <c r="I103" s="4">
        <f t="shared" si="32"/>
        <v>2558437.9299999997</v>
      </c>
      <c r="K103" s="69"/>
      <c r="L103" s="69"/>
    </row>
    <row r="104" spans="2:12" x14ac:dyDescent="0.2">
      <c r="B104" s="16" t="s">
        <v>55</v>
      </c>
      <c r="C104" s="4">
        <v>1924088.32</v>
      </c>
      <c r="D104" s="4">
        <v>0</v>
      </c>
      <c r="E104" s="4">
        <v>0</v>
      </c>
      <c r="F104" s="4">
        <v>0</v>
      </c>
      <c r="G104" s="4">
        <v>0</v>
      </c>
      <c r="H104" s="4">
        <v>-549288.31999999995</v>
      </c>
      <c r="I104" s="4">
        <f t="shared" si="32"/>
        <v>1374800</v>
      </c>
      <c r="K104" s="69"/>
      <c r="L104" s="69"/>
    </row>
    <row r="105" spans="2:12" x14ac:dyDescent="0.2">
      <c r="B105" s="16" t="s">
        <v>56</v>
      </c>
      <c r="C105" s="4">
        <v>2396642.89</v>
      </c>
      <c r="D105" s="4">
        <v>0</v>
      </c>
      <c r="E105" s="4">
        <v>0</v>
      </c>
      <c r="F105" s="4">
        <v>0</v>
      </c>
      <c r="G105" s="4">
        <v>0</v>
      </c>
      <c r="H105" s="4">
        <v>60421.42</v>
      </c>
      <c r="I105" s="4">
        <f t="shared" si="32"/>
        <v>2457064.31</v>
      </c>
      <c r="K105" s="69"/>
      <c r="L105" s="69"/>
    </row>
    <row r="106" spans="2:12" x14ac:dyDescent="0.2">
      <c r="B106" s="17" t="s">
        <v>57</v>
      </c>
      <c r="C106" s="4">
        <v>17313884.34</v>
      </c>
      <c r="D106" s="4">
        <v>0</v>
      </c>
      <c r="E106" s="4">
        <v>0</v>
      </c>
      <c r="F106" s="4">
        <v>0</v>
      </c>
      <c r="G106" s="4">
        <v>0</v>
      </c>
      <c r="H106" s="4">
        <v>-170792.04</v>
      </c>
      <c r="I106" s="4">
        <f t="shared" ref="I106" si="33">SUM(I107:I115)</f>
        <v>17143092.300000001</v>
      </c>
      <c r="K106" s="69"/>
      <c r="L106" s="69"/>
    </row>
    <row r="107" spans="2:12" x14ac:dyDescent="0.2">
      <c r="B107" s="16" t="s">
        <v>58</v>
      </c>
      <c r="C107" s="4">
        <v>6574762.1900000004</v>
      </c>
      <c r="D107" s="4">
        <v>0</v>
      </c>
      <c r="E107" s="4">
        <v>0</v>
      </c>
      <c r="F107" s="4">
        <v>0</v>
      </c>
      <c r="G107" s="4">
        <v>0</v>
      </c>
      <c r="H107" s="4">
        <v>-860691.68</v>
      </c>
      <c r="I107" s="4">
        <f t="shared" ref="I107:I115" si="34">C107+H107</f>
        <v>5714070.5100000007</v>
      </c>
      <c r="K107" s="69"/>
      <c r="L107" s="69"/>
    </row>
    <row r="108" spans="2:12" x14ac:dyDescent="0.2">
      <c r="B108" s="16" t="s">
        <v>59</v>
      </c>
      <c r="C108" s="4">
        <v>287358</v>
      </c>
      <c r="D108" s="4">
        <v>0</v>
      </c>
      <c r="E108" s="4">
        <v>0</v>
      </c>
      <c r="F108" s="4">
        <v>0</v>
      </c>
      <c r="G108" s="4">
        <v>0</v>
      </c>
      <c r="H108" s="4">
        <v>13860</v>
      </c>
      <c r="I108" s="4">
        <f t="shared" si="34"/>
        <v>301218</v>
      </c>
      <c r="K108" s="69"/>
      <c r="L108" s="69"/>
    </row>
    <row r="109" spans="2:12" x14ac:dyDescent="0.2">
      <c r="B109" s="16" t="s">
        <v>60</v>
      </c>
      <c r="C109" s="4">
        <v>993719.16</v>
      </c>
      <c r="D109" s="4">
        <v>0</v>
      </c>
      <c r="E109" s="4">
        <v>0</v>
      </c>
      <c r="F109" s="4">
        <v>0</v>
      </c>
      <c r="G109" s="4">
        <v>0</v>
      </c>
      <c r="H109" s="4">
        <v>-76380</v>
      </c>
      <c r="I109" s="4">
        <f t="shared" si="34"/>
        <v>917339.16</v>
      </c>
      <c r="K109" s="69"/>
      <c r="L109" s="69"/>
    </row>
    <row r="110" spans="2:12" x14ac:dyDescent="0.2">
      <c r="B110" s="16" t="s">
        <v>61</v>
      </c>
      <c r="C110" s="4">
        <v>140896.95999999999</v>
      </c>
      <c r="D110" s="4">
        <v>0</v>
      </c>
      <c r="E110" s="4">
        <v>0</v>
      </c>
      <c r="F110" s="4">
        <v>0</v>
      </c>
      <c r="G110" s="4">
        <v>0</v>
      </c>
      <c r="H110" s="4">
        <v>10269.299999999999</v>
      </c>
      <c r="I110" s="4">
        <f t="shared" si="34"/>
        <v>151166.25999999998</v>
      </c>
      <c r="K110" s="69"/>
      <c r="L110" s="69"/>
    </row>
    <row r="111" spans="2:12" x14ac:dyDescent="0.2">
      <c r="B111" s="16" t="s">
        <v>62</v>
      </c>
      <c r="C111" s="4">
        <v>2959671.79</v>
      </c>
      <c r="D111" s="4">
        <v>0</v>
      </c>
      <c r="E111" s="4">
        <v>0</v>
      </c>
      <c r="F111" s="4">
        <v>0</v>
      </c>
      <c r="G111" s="4">
        <v>0</v>
      </c>
      <c r="H111" s="4">
        <v>741492.22</v>
      </c>
      <c r="I111" s="4">
        <f t="shared" si="34"/>
        <v>3701164.01</v>
      </c>
      <c r="K111" s="69"/>
      <c r="L111" s="69"/>
    </row>
    <row r="112" spans="2:12" x14ac:dyDescent="0.2">
      <c r="B112" s="16" t="s">
        <v>63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f t="shared" si="34"/>
        <v>0</v>
      </c>
      <c r="L112" s="69"/>
    </row>
    <row r="113" spans="2:12" x14ac:dyDescent="0.2">
      <c r="B113" s="16" t="s">
        <v>64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f t="shared" si="34"/>
        <v>0</v>
      </c>
      <c r="L113" s="69"/>
    </row>
    <row r="114" spans="2:12" x14ac:dyDescent="0.2">
      <c r="B114" s="16" t="s">
        <v>65</v>
      </c>
      <c r="C114" s="4">
        <v>3789582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f t="shared" si="34"/>
        <v>3789582</v>
      </c>
      <c r="K114" s="69"/>
      <c r="L114" s="69"/>
    </row>
    <row r="115" spans="2:12" x14ac:dyDescent="0.2">
      <c r="B115" s="16" t="s">
        <v>66</v>
      </c>
      <c r="C115" s="4">
        <v>2567894.2400000002</v>
      </c>
      <c r="D115" s="4">
        <v>0</v>
      </c>
      <c r="E115" s="4">
        <v>0</v>
      </c>
      <c r="F115" s="4">
        <v>0</v>
      </c>
      <c r="G115" s="4">
        <v>0</v>
      </c>
      <c r="H115" s="4">
        <v>658.12</v>
      </c>
      <c r="I115" s="4">
        <f t="shared" si="34"/>
        <v>2568552.3600000003</v>
      </c>
      <c r="K115" s="69"/>
      <c r="L115" s="69"/>
    </row>
    <row r="116" spans="2:12" x14ac:dyDescent="0.2">
      <c r="B116" s="17" t="s">
        <v>67</v>
      </c>
      <c r="C116" s="4">
        <v>9347169.0299999993</v>
      </c>
      <c r="D116" s="4">
        <v>0</v>
      </c>
      <c r="E116" s="4">
        <v>0</v>
      </c>
      <c r="F116" s="4">
        <v>0</v>
      </c>
      <c r="G116" s="4">
        <v>0</v>
      </c>
      <c r="H116" s="4">
        <v>830818.47</v>
      </c>
      <c r="I116" s="4">
        <f t="shared" ref="I116" si="35">SUM(I117:I125)</f>
        <v>10177987.5</v>
      </c>
      <c r="K116" s="69"/>
      <c r="L116" s="69"/>
    </row>
    <row r="117" spans="2:12" x14ac:dyDescent="0.2">
      <c r="B117" s="16" t="s">
        <v>68</v>
      </c>
      <c r="C117" s="4">
        <v>7708000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f t="shared" ref="I117:I125" si="36">C117+H117</f>
        <v>7708000</v>
      </c>
      <c r="K117" s="69"/>
      <c r="L117" s="69"/>
    </row>
    <row r="118" spans="2:12" x14ac:dyDescent="0.2">
      <c r="B118" s="16" t="s">
        <v>69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f t="shared" si="36"/>
        <v>0</v>
      </c>
      <c r="L118" s="69"/>
    </row>
    <row r="119" spans="2:12" x14ac:dyDescent="0.2">
      <c r="B119" s="16" t="s">
        <v>70</v>
      </c>
      <c r="C119" s="4">
        <v>799169.03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f t="shared" si="36"/>
        <v>799169.03</v>
      </c>
      <c r="K119" s="69"/>
      <c r="L119" s="69"/>
    </row>
    <row r="120" spans="2:12" x14ac:dyDescent="0.2">
      <c r="B120" s="16" t="s">
        <v>71</v>
      </c>
      <c r="C120" s="4">
        <v>840000</v>
      </c>
      <c r="D120" s="4">
        <v>0</v>
      </c>
      <c r="E120" s="4">
        <v>0</v>
      </c>
      <c r="F120" s="4">
        <v>0</v>
      </c>
      <c r="G120" s="4">
        <v>0</v>
      </c>
      <c r="H120" s="4">
        <v>830818.47</v>
      </c>
      <c r="I120" s="4">
        <f t="shared" si="36"/>
        <v>1670818.47</v>
      </c>
      <c r="K120" s="69"/>
      <c r="L120" s="69"/>
    </row>
    <row r="121" spans="2:12" x14ac:dyDescent="0.2">
      <c r="B121" s="16" t="s">
        <v>72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f t="shared" si="36"/>
        <v>0</v>
      </c>
      <c r="L121" s="69"/>
    </row>
    <row r="122" spans="2:12" x14ac:dyDescent="0.2">
      <c r="B122" s="16" t="s">
        <v>73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f t="shared" si="36"/>
        <v>0</v>
      </c>
      <c r="L122" s="69"/>
    </row>
    <row r="123" spans="2:12" x14ac:dyDescent="0.2">
      <c r="B123" s="16" t="s">
        <v>74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f t="shared" si="36"/>
        <v>0</v>
      </c>
      <c r="L123" s="69"/>
    </row>
    <row r="124" spans="2:12" x14ac:dyDescent="0.2">
      <c r="B124" s="16" t="s">
        <v>75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f t="shared" si="36"/>
        <v>0</v>
      </c>
      <c r="L124" s="69"/>
    </row>
    <row r="125" spans="2:12" x14ac:dyDescent="0.2">
      <c r="B125" s="16" t="s">
        <v>76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f t="shared" si="36"/>
        <v>0</v>
      </c>
      <c r="L125" s="69"/>
    </row>
    <row r="126" spans="2:12" x14ac:dyDescent="0.2">
      <c r="B126" s="17" t="s">
        <v>77</v>
      </c>
      <c r="C126" s="4">
        <v>1864885.35</v>
      </c>
      <c r="D126" s="4">
        <v>0</v>
      </c>
      <c r="E126" s="4">
        <v>0</v>
      </c>
      <c r="F126" s="4">
        <v>0</v>
      </c>
      <c r="G126" s="4">
        <v>0</v>
      </c>
      <c r="H126" s="4">
        <v>10282856</v>
      </c>
      <c r="I126" s="4">
        <f t="shared" ref="I126" si="37">SUM(I127:I135)</f>
        <v>12147741.35</v>
      </c>
      <c r="K126" s="69"/>
      <c r="L126" s="69"/>
    </row>
    <row r="127" spans="2:12" x14ac:dyDescent="0.2">
      <c r="B127" s="16" t="s">
        <v>78</v>
      </c>
      <c r="C127" s="4">
        <v>27144</v>
      </c>
      <c r="D127" s="4">
        <v>0</v>
      </c>
      <c r="E127" s="4">
        <v>0</v>
      </c>
      <c r="F127" s="4">
        <v>0</v>
      </c>
      <c r="G127" s="4">
        <v>0</v>
      </c>
      <c r="H127" s="4">
        <v>2848856</v>
      </c>
      <c r="I127" s="4">
        <f t="shared" ref="I127:I135" si="38">C127+H127</f>
        <v>2876000</v>
      </c>
      <c r="K127" s="69"/>
      <c r="L127" s="69"/>
    </row>
    <row r="128" spans="2:12" x14ac:dyDescent="0.2">
      <c r="B128" s="16" t="s">
        <v>79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250000</v>
      </c>
      <c r="I128" s="4">
        <f t="shared" si="38"/>
        <v>250000</v>
      </c>
      <c r="K128" s="69"/>
      <c r="L128" s="69"/>
    </row>
    <row r="129" spans="2:12" x14ac:dyDescent="0.2">
      <c r="B129" s="16" t="s">
        <v>80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f t="shared" si="38"/>
        <v>0</v>
      </c>
      <c r="L129" s="69"/>
    </row>
    <row r="130" spans="2:12" x14ac:dyDescent="0.2">
      <c r="B130" s="16" t="s">
        <v>81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6920000</v>
      </c>
      <c r="I130" s="4">
        <f t="shared" si="38"/>
        <v>6920000</v>
      </c>
      <c r="K130" s="69"/>
      <c r="L130" s="69"/>
    </row>
    <row r="131" spans="2:12" x14ac:dyDescent="0.2">
      <c r="B131" s="16" t="s">
        <v>82</v>
      </c>
      <c r="C131" s="4">
        <v>1750000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f t="shared" si="38"/>
        <v>1750000</v>
      </c>
      <c r="K131" s="69"/>
      <c r="L131" s="69"/>
    </row>
    <row r="132" spans="2:12" x14ac:dyDescent="0.2">
      <c r="B132" s="16" t="s">
        <v>83</v>
      </c>
      <c r="C132" s="4">
        <v>87741.35</v>
      </c>
      <c r="D132" s="4">
        <v>0</v>
      </c>
      <c r="E132" s="4">
        <v>0</v>
      </c>
      <c r="F132" s="4">
        <v>0</v>
      </c>
      <c r="G132" s="4">
        <v>0</v>
      </c>
      <c r="H132" s="4">
        <v>264000</v>
      </c>
      <c r="I132" s="4">
        <f t="shared" si="38"/>
        <v>351741.35</v>
      </c>
      <c r="K132" s="69"/>
      <c r="L132" s="69"/>
    </row>
    <row r="133" spans="2:12" x14ac:dyDescent="0.2">
      <c r="B133" s="16" t="s">
        <v>84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f t="shared" si="38"/>
        <v>0</v>
      </c>
      <c r="L133" s="69"/>
    </row>
    <row r="134" spans="2:12" x14ac:dyDescent="0.2">
      <c r="B134" s="16" t="s">
        <v>85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f t="shared" si="38"/>
        <v>0</v>
      </c>
      <c r="L134" s="69"/>
    </row>
    <row r="135" spans="2:12" x14ac:dyDescent="0.2">
      <c r="B135" s="16" t="s">
        <v>86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f t="shared" si="38"/>
        <v>0</v>
      </c>
      <c r="L135" s="69"/>
    </row>
    <row r="136" spans="2:12" x14ac:dyDescent="0.2">
      <c r="B136" s="17" t="s">
        <v>87</v>
      </c>
      <c r="C136" s="3">
        <v>0</v>
      </c>
      <c r="D136" s="4">
        <v>0</v>
      </c>
      <c r="E136" s="4">
        <v>0</v>
      </c>
      <c r="F136" s="4">
        <v>0</v>
      </c>
      <c r="G136" s="4">
        <v>0</v>
      </c>
      <c r="H136" s="3">
        <v>8328966.9699999997</v>
      </c>
      <c r="I136" s="3">
        <f t="shared" ref="I136" si="39">+SUM(I137:I139)</f>
        <v>8328966.9699999997</v>
      </c>
      <c r="K136" s="69"/>
      <c r="L136" s="69"/>
    </row>
    <row r="137" spans="2:12" x14ac:dyDescent="0.2">
      <c r="B137" s="16" t="s">
        <v>88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8328966.9699999997</v>
      </c>
      <c r="I137" s="4">
        <f t="shared" ref="I137:I139" si="40">C137+H137</f>
        <v>8328966.9699999997</v>
      </c>
      <c r="K137" s="69"/>
      <c r="L137" s="69"/>
    </row>
    <row r="138" spans="2:12" x14ac:dyDescent="0.2">
      <c r="B138" s="16" t="s">
        <v>89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f t="shared" si="40"/>
        <v>0</v>
      </c>
      <c r="L138" s="69"/>
    </row>
    <row r="139" spans="2:12" x14ac:dyDescent="0.2">
      <c r="B139" s="16" t="s">
        <v>90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f t="shared" si="40"/>
        <v>0</v>
      </c>
      <c r="L139" s="69"/>
    </row>
    <row r="140" spans="2:12" x14ac:dyDescent="0.2">
      <c r="B140" s="17" t="s">
        <v>91</v>
      </c>
      <c r="C140" s="3">
        <v>45111111.890000001</v>
      </c>
      <c r="D140" s="4">
        <v>0</v>
      </c>
      <c r="E140" s="4">
        <v>0</v>
      </c>
      <c r="F140" s="4">
        <v>0</v>
      </c>
      <c r="G140" s="4">
        <v>0</v>
      </c>
      <c r="H140" s="3">
        <v>710545.12</v>
      </c>
      <c r="I140" s="3">
        <f t="shared" ref="I140" si="41">+SUM(I141:I147)</f>
        <v>45821657.009999998</v>
      </c>
      <c r="K140" s="69"/>
      <c r="L140" s="69"/>
    </row>
    <row r="141" spans="2:12" x14ac:dyDescent="0.2">
      <c r="B141" s="16" t="s">
        <v>92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f t="shared" ref="I141:I147" si="42">C141+H141</f>
        <v>0</v>
      </c>
      <c r="L141" s="69"/>
    </row>
    <row r="142" spans="2:12" x14ac:dyDescent="0.2">
      <c r="B142" s="16" t="s">
        <v>93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f t="shared" si="42"/>
        <v>0</v>
      </c>
      <c r="L142" s="69"/>
    </row>
    <row r="143" spans="2:12" x14ac:dyDescent="0.2">
      <c r="B143" s="16" t="s">
        <v>94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f t="shared" si="42"/>
        <v>0</v>
      </c>
      <c r="L143" s="69"/>
    </row>
    <row r="144" spans="2:12" x14ac:dyDescent="0.2">
      <c r="B144" s="16" t="s">
        <v>95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f t="shared" si="42"/>
        <v>0</v>
      </c>
      <c r="L144" s="69"/>
    </row>
    <row r="145" spans="2:12" x14ac:dyDescent="0.2">
      <c r="B145" s="16" t="s">
        <v>96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f t="shared" si="42"/>
        <v>0</v>
      </c>
      <c r="L145" s="69"/>
    </row>
    <row r="146" spans="2:12" x14ac:dyDescent="0.2">
      <c r="B146" s="16" t="s">
        <v>97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f t="shared" si="42"/>
        <v>0</v>
      </c>
      <c r="L146" s="69"/>
    </row>
    <row r="147" spans="2:12" x14ac:dyDescent="0.2">
      <c r="B147" s="16" t="s">
        <v>98</v>
      </c>
      <c r="C147" s="4">
        <v>45111111.890000001</v>
      </c>
      <c r="D147" s="4">
        <v>0</v>
      </c>
      <c r="E147" s="4">
        <v>0</v>
      </c>
      <c r="F147" s="4">
        <v>0</v>
      </c>
      <c r="G147" s="4">
        <v>0</v>
      </c>
      <c r="H147" s="4">
        <v>710545.12</v>
      </c>
      <c r="I147" s="4">
        <f t="shared" si="42"/>
        <v>45821657.009999998</v>
      </c>
      <c r="K147" s="69"/>
      <c r="L147" s="69"/>
    </row>
    <row r="148" spans="2:12" x14ac:dyDescent="0.2">
      <c r="B148" s="17" t="s">
        <v>99</v>
      </c>
      <c r="C148" s="3">
        <v>0</v>
      </c>
      <c r="D148" s="4">
        <v>0</v>
      </c>
      <c r="E148" s="4">
        <v>0</v>
      </c>
      <c r="F148" s="4">
        <v>0</v>
      </c>
      <c r="G148" s="4">
        <v>0</v>
      </c>
      <c r="H148" s="3">
        <v>0</v>
      </c>
      <c r="I148" s="3">
        <f t="shared" ref="I148" si="43">+SUM(I149:I151)</f>
        <v>0</v>
      </c>
      <c r="L148" s="69"/>
    </row>
    <row r="149" spans="2:12" x14ac:dyDescent="0.2">
      <c r="B149" s="16" t="s">
        <v>100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f t="shared" ref="I149:I151" si="44">C149+H149</f>
        <v>0</v>
      </c>
      <c r="L149" s="69"/>
    </row>
    <row r="150" spans="2:12" x14ac:dyDescent="0.2">
      <c r="B150" s="16" t="s">
        <v>101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f t="shared" si="44"/>
        <v>0</v>
      </c>
      <c r="L150" s="69"/>
    </row>
    <row r="151" spans="2:12" x14ac:dyDescent="0.2">
      <c r="B151" s="16" t="s">
        <v>102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f t="shared" si="44"/>
        <v>0</v>
      </c>
      <c r="L151" s="69"/>
    </row>
    <row r="152" spans="2:12" x14ac:dyDescent="0.2">
      <c r="B152" s="17" t="s">
        <v>103</v>
      </c>
      <c r="C152" s="3">
        <v>0</v>
      </c>
      <c r="D152" s="4">
        <v>0</v>
      </c>
      <c r="E152" s="4">
        <v>0</v>
      </c>
      <c r="F152" s="4">
        <v>0</v>
      </c>
      <c r="G152" s="4">
        <v>0</v>
      </c>
      <c r="H152" s="3">
        <v>0</v>
      </c>
      <c r="I152" s="3">
        <v>0</v>
      </c>
      <c r="L152" s="69"/>
    </row>
    <row r="153" spans="2:12" x14ac:dyDescent="0.2">
      <c r="B153" s="16" t="s">
        <v>104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L153" s="69"/>
    </row>
    <row r="154" spans="2:12" x14ac:dyDescent="0.2">
      <c r="B154" s="16" t="s">
        <v>105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L154" s="69"/>
    </row>
    <row r="155" spans="2:12" x14ac:dyDescent="0.2">
      <c r="B155" s="16" t="s">
        <v>106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L155" s="69"/>
    </row>
    <row r="156" spans="2:12" x14ac:dyDescent="0.2">
      <c r="B156" s="18" t="s">
        <v>107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L156" s="69"/>
    </row>
    <row r="157" spans="2:12" x14ac:dyDescent="0.2">
      <c r="B157" s="16" t="s">
        <v>108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L157" s="69"/>
    </row>
    <row r="158" spans="2:12" x14ac:dyDescent="0.2">
      <c r="B158" s="16" t="s">
        <v>109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L158" s="69"/>
    </row>
    <row r="159" spans="2:12" x14ac:dyDescent="0.2">
      <c r="B159" s="16" t="s">
        <v>110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L159" s="69"/>
    </row>
    <row r="160" spans="2:12" x14ac:dyDescent="0.2">
      <c r="B160" s="11"/>
      <c r="C160" s="5"/>
      <c r="D160" s="5"/>
      <c r="E160" s="5"/>
      <c r="F160" s="5"/>
      <c r="G160" s="5"/>
      <c r="H160" s="5"/>
      <c r="I160" s="5"/>
      <c r="L160" s="69"/>
    </row>
    <row r="161" spans="2:12" x14ac:dyDescent="0.2">
      <c r="B161" s="15" t="s">
        <v>112</v>
      </c>
      <c r="C161" s="6">
        <v>417239175.98000002</v>
      </c>
      <c r="D161" s="6">
        <f t="shared" ref="D161:I161" si="45">+D87+D13</f>
        <v>0</v>
      </c>
      <c r="E161" s="6">
        <f t="shared" si="45"/>
        <v>0</v>
      </c>
      <c r="F161" s="6">
        <f t="shared" si="45"/>
        <v>0</v>
      </c>
      <c r="G161" s="6">
        <f t="shared" si="45"/>
        <v>0</v>
      </c>
      <c r="H161" s="6">
        <v>27329583.82</v>
      </c>
      <c r="I161" s="6">
        <f t="shared" si="45"/>
        <v>444568759.80000001</v>
      </c>
      <c r="K161" s="69"/>
      <c r="L161" s="69"/>
    </row>
    <row r="162" spans="2:12" x14ac:dyDescent="0.2">
      <c r="B162" s="12"/>
      <c r="C162" s="7"/>
      <c r="D162" s="7"/>
      <c r="E162" s="7"/>
      <c r="F162" s="7"/>
      <c r="G162" s="7"/>
      <c r="H162" s="7"/>
      <c r="I162" s="7"/>
    </row>
  </sheetData>
  <protectedRanges>
    <protectedRange sqref="H13:I13 H87:I87" name="Rango1_2_1"/>
    <protectedRange sqref="C13:G13 C87:G87" name="Rango1_2_2"/>
  </protectedRanges>
  <mergeCells count="9">
    <mergeCell ref="B8:I8"/>
    <mergeCell ref="B9:I9"/>
    <mergeCell ref="B10:I10"/>
    <mergeCell ref="D11:H11"/>
    <mergeCell ref="B1:D1"/>
    <mergeCell ref="B2:D2"/>
    <mergeCell ref="B3:D3"/>
    <mergeCell ref="B6:I6"/>
    <mergeCell ref="B7:I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7"/>
  <sheetViews>
    <sheetView showGridLines="0" workbookViewId="0">
      <selection activeCell="C38" sqref="C3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.6640625" style="1" bestFit="1" customWidth="1"/>
    <col min="6" max="6" width="16.33203125" style="1" customWidth="1"/>
    <col min="7" max="16384" width="12" style="1"/>
  </cols>
  <sheetData>
    <row r="1" spans="1:6" x14ac:dyDescent="0.2">
      <c r="B1" s="72" t="s">
        <v>151</v>
      </c>
      <c r="C1" s="72"/>
      <c r="D1" s="72"/>
      <c r="E1" s="38" t="s">
        <v>0</v>
      </c>
      <c r="F1" s="39">
        <f>'Notas de Disciplina Financiera'!D1</f>
        <v>2026</v>
      </c>
    </row>
    <row r="2" spans="1:6" x14ac:dyDescent="0.2">
      <c r="B2" s="72" t="s">
        <v>1</v>
      </c>
      <c r="C2" s="72"/>
      <c r="D2" s="72"/>
      <c r="E2" s="38" t="s">
        <v>2</v>
      </c>
      <c r="F2" s="39" t="str">
        <f>'Notas de Disciplina Financiera'!D2</f>
        <v>Trimestral</v>
      </c>
    </row>
    <row r="3" spans="1:6" x14ac:dyDescent="0.2">
      <c r="B3" s="72" t="str">
        <f>'Notas de Disciplina Financiera'!A3</f>
        <v>Correspondiente del 1 de Enero al 31 de marzo de 2026</v>
      </c>
      <c r="C3" s="72"/>
      <c r="D3" s="72"/>
      <c r="E3" s="38" t="s">
        <v>4</v>
      </c>
      <c r="F3" s="39">
        <f>'Notas de Disciplina Financiera'!D3</f>
        <v>1</v>
      </c>
    </row>
    <row r="5" spans="1:6" ht="12" thickBot="1" x14ac:dyDescent="0.25">
      <c r="C5" s="41" t="s">
        <v>113</v>
      </c>
    </row>
    <row r="6" spans="1:6" x14ac:dyDescent="0.2">
      <c r="B6" s="81" t="str">
        <f>B1</f>
        <v xml:space="preserve">  Municipio de Cortazar, Gto</v>
      </c>
      <c r="C6" s="82"/>
      <c r="D6" s="82"/>
      <c r="E6" s="82"/>
      <c r="F6" s="83"/>
    </row>
    <row r="7" spans="1:6" x14ac:dyDescent="0.2">
      <c r="B7" s="84" t="s">
        <v>114</v>
      </c>
      <c r="C7" s="85"/>
      <c r="D7" s="85"/>
      <c r="E7" s="85"/>
      <c r="F7" s="86"/>
    </row>
    <row r="8" spans="1:6" x14ac:dyDescent="0.2">
      <c r="B8" s="87" t="s">
        <v>152</v>
      </c>
      <c r="C8" s="88"/>
      <c r="D8" s="88"/>
      <c r="E8" s="88"/>
      <c r="F8" s="89"/>
    </row>
    <row r="9" spans="1:6" ht="22.5" x14ac:dyDescent="0.2">
      <c r="B9" s="79" t="s">
        <v>115</v>
      </c>
      <c r="C9" s="80" t="s">
        <v>116</v>
      </c>
      <c r="D9" s="64" t="s">
        <v>117</v>
      </c>
      <c r="E9" s="64" t="s">
        <v>118</v>
      </c>
      <c r="F9" s="65" t="s">
        <v>119</v>
      </c>
    </row>
    <row r="10" spans="1:6" x14ac:dyDescent="0.2">
      <c r="A10" s="40"/>
      <c r="B10" s="79"/>
      <c r="C10" s="80"/>
      <c r="D10" s="64" t="s">
        <v>120</v>
      </c>
      <c r="E10" s="64" t="s">
        <v>121</v>
      </c>
      <c r="F10" s="65" t="s">
        <v>122</v>
      </c>
    </row>
    <row r="11" spans="1:6" x14ac:dyDescent="0.2">
      <c r="B11" s="50"/>
      <c r="C11" s="51" t="s">
        <v>123</v>
      </c>
      <c r="D11" s="52">
        <f>SUM(D12:D20)</f>
        <v>0</v>
      </c>
      <c r="E11" s="52">
        <f t="shared" ref="E11:F11" si="0">SUM(E12:E20)</f>
        <v>0</v>
      </c>
      <c r="F11" s="53">
        <f t="shared" si="0"/>
        <v>0</v>
      </c>
    </row>
    <row r="12" spans="1:6" x14ac:dyDescent="0.2">
      <c r="B12" s="54">
        <v>1000</v>
      </c>
      <c r="C12" s="55" t="s">
        <v>124</v>
      </c>
      <c r="D12" s="56">
        <v>0</v>
      </c>
      <c r="E12" s="56">
        <v>0</v>
      </c>
      <c r="F12" s="57">
        <f t="shared" ref="F12:F20" si="1">+D12-E12</f>
        <v>0</v>
      </c>
    </row>
    <row r="13" spans="1:6" x14ac:dyDescent="0.2">
      <c r="B13" s="54">
        <v>2000</v>
      </c>
      <c r="C13" s="55" t="s">
        <v>125</v>
      </c>
      <c r="D13" s="56">
        <v>0</v>
      </c>
      <c r="E13" s="56">
        <v>0</v>
      </c>
      <c r="F13" s="57">
        <f t="shared" si="1"/>
        <v>0</v>
      </c>
    </row>
    <row r="14" spans="1:6" x14ac:dyDescent="0.2">
      <c r="B14" s="54">
        <v>3000</v>
      </c>
      <c r="C14" s="55" t="s">
        <v>126</v>
      </c>
      <c r="D14" s="56">
        <v>0</v>
      </c>
      <c r="E14" s="56">
        <v>0</v>
      </c>
      <c r="F14" s="57">
        <f t="shared" si="1"/>
        <v>0</v>
      </c>
    </row>
    <row r="15" spans="1:6" x14ac:dyDescent="0.2">
      <c r="B15" s="54">
        <v>4000</v>
      </c>
      <c r="C15" s="55" t="s">
        <v>127</v>
      </c>
      <c r="D15" s="56">
        <v>0</v>
      </c>
      <c r="E15" s="56">
        <v>0</v>
      </c>
      <c r="F15" s="57">
        <f t="shared" si="1"/>
        <v>0</v>
      </c>
    </row>
    <row r="16" spans="1:6" x14ac:dyDescent="0.2">
      <c r="B16" s="54">
        <v>5000</v>
      </c>
      <c r="C16" s="55" t="s">
        <v>128</v>
      </c>
      <c r="D16" s="56">
        <v>0</v>
      </c>
      <c r="E16" s="56">
        <v>0</v>
      </c>
      <c r="F16" s="57">
        <f t="shared" si="1"/>
        <v>0</v>
      </c>
    </row>
    <row r="17" spans="2:6" x14ac:dyDescent="0.2">
      <c r="B17" s="54">
        <v>6000</v>
      </c>
      <c r="C17" s="55" t="s">
        <v>129</v>
      </c>
      <c r="D17" s="56">
        <v>0</v>
      </c>
      <c r="E17" s="56">
        <v>0</v>
      </c>
      <c r="F17" s="57">
        <f t="shared" si="1"/>
        <v>0</v>
      </c>
    </row>
    <row r="18" spans="2:6" x14ac:dyDescent="0.2">
      <c r="B18" s="54">
        <v>7000</v>
      </c>
      <c r="C18" s="55" t="s">
        <v>130</v>
      </c>
      <c r="D18" s="56">
        <v>0</v>
      </c>
      <c r="E18" s="56">
        <v>0</v>
      </c>
      <c r="F18" s="57">
        <f t="shared" si="1"/>
        <v>0</v>
      </c>
    </row>
    <row r="19" spans="2:6" x14ac:dyDescent="0.2">
      <c r="B19" s="54">
        <v>8000</v>
      </c>
      <c r="C19" s="55" t="s">
        <v>131</v>
      </c>
      <c r="D19" s="56">
        <v>0</v>
      </c>
      <c r="E19" s="56">
        <v>0</v>
      </c>
      <c r="F19" s="57">
        <f t="shared" si="1"/>
        <v>0</v>
      </c>
    </row>
    <row r="20" spans="2:6" x14ac:dyDescent="0.2">
      <c r="B20" s="54">
        <v>9000</v>
      </c>
      <c r="C20" s="55" t="s">
        <v>132</v>
      </c>
      <c r="D20" s="56">
        <v>0</v>
      </c>
      <c r="E20" s="56">
        <v>0</v>
      </c>
      <c r="F20" s="57">
        <f t="shared" si="1"/>
        <v>0</v>
      </c>
    </row>
    <row r="21" spans="2:6" x14ac:dyDescent="0.2">
      <c r="B21" s="54"/>
      <c r="C21" s="58" t="s">
        <v>133</v>
      </c>
      <c r="D21" s="59">
        <f>SUM(D22:D30)</f>
        <v>0</v>
      </c>
      <c r="E21" s="59">
        <f t="shared" ref="E21:F21" si="2">SUM(E22:E30)</f>
        <v>0</v>
      </c>
      <c r="F21" s="60">
        <f t="shared" si="2"/>
        <v>0</v>
      </c>
    </row>
    <row r="22" spans="2:6" x14ac:dyDescent="0.2">
      <c r="B22" s="54">
        <v>1000</v>
      </c>
      <c r="C22" s="55" t="s">
        <v>124</v>
      </c>
      <c r="D22" s="56">
        <v>0</v>
      </c>
      <c r="E22" s="56">
        <v>0</v>
      </c>
      <c r="F22" s="57">
        <f t="shared" ref="F22:F27" si="3">+D22-E22</f>
        <v>0</v>
      </c>
    </row>
    <row r="23" spans="2:6" x14ac:dyDescent="0.2">
      <c r="B23" s="54">
        <v>2000</v>
      </c>
      <c r="C23" s="55" t="s">
        <v>125</v>
      </c>
      <c r="D23" s="56">
        <v>0</v>
      </c>
      <c r="E23" s="56">
        <v>0</v>
      </c>
      <c r="F23" s="57">
        <f t="shared" si="3"/>
        <v>0</v>
      </c>
    </row>
    <row r="24" spans="2:6" x14ac:dyDescent="0.2">
      <c r="B24" s="54">
        <v>3000</v>
      </c>
      <c r="C24" s="55" t="s">
        <v>126</v>
      </c>
      <c r="D24" s="56">
        <v>0</v>
      </c>
      <c r="E24" s="56">
        <v>0</v>
      </c>
      <c r="F24" s="57">
        <f t="shared" si="3"/>
        <v>0</v>
      </c>
    </row>
    <row r="25" spans="2:6" x14ac:dyDescent="0.2">
      <c r="B25" s="54">
        <v>4000</v>
      </c>
      <c r="C25" s="55" t="s">
        <v>127</v>
      </c>
      <c r="D25" s="56">
        <v>0</v>
      </c>
      <c r="E25" s="56">
        <v>0</v>
      </c>
      <c r="F25" s="57">
        <f t="shared" si="3"/>
        <v>0</v>
      </c>
    </row>
    <row r="26" spans="2:6" x14ac:dyDescent="0.2">
      <c r="B26" s="54">
        <v>5000</v>
      </c>
      <c r="C26" s="55" t="s">
        <v>128</v>
      </c>
      <c r="D26" s="56">
        <v>0</v>
      </c>
      <c r="E26" s="56">
        <v>0</v>
      </c>
      <c r="F26" s="57">
        <f t="shared" si="3"/>
        <v>0</v>
      </c>
    </row>
    <row r="27" spans="2:6" x14ac:dyDescent="0.2">
      <c r="B27" s="54">
        <v>6000</v>
      </c>
      <c r="C27" s="55" t="s">
        <v>129</v>
      </c>
      <c r="D27" s="56">
        <v>0</v>
      </c>
      <c r="E27" s="56">
        <v>0</v>
      </c>
      <c r="F27" s="57">
        <f t="shared" si="3"/>
        <v>0</v>
      </c>
    </row>
    <row r="28" spans="2:6" x14ac:dyDescent="0.2">
      <c r="B28" s="54">
        <v>7000</v>
      </c>
      <c r="C28" s="55" t="s">
        <v>130</v>
      </c>
      <c r="D28" s="56">
        <v>0</v>
      </c>
      <c r="E28" s="56">
        <v>0</v>
      </c>
      <c r="F28" s="57">
        <v>0</v>
      </c>
    </row>
    <row r="29" spans="2:6" x14ac:dyDescent="0.2">
      <c r="B29" s="54">
        <v>8000</v>
      </c>
      <c r="C29" s="55" t="s">
        <v>131</v>
      </c>
      <c r="D29" s="56">
        <v>0</v>
      </c>
      <c r="E29" s="56">
        <v>0</v>
      </c>
      <c r="F29" s="57">
        <v>0</v>
      </c>
    </row>
    <row r="30" spans="2:6" x14ac:dyDescent="0.2">
      <c r="B30" s="61">
        <v>9000</v>
      </c>
      <c r="C30" s="62" t="s">
        <v>132</v>
      </c>
      <c r="D30" s="56">
        <v>0</v>
      </c>
      <c r="E30" s="56">
        <v>0</v>
      </c>
      <c r="F30" s="63">
        <v>0</v>
      </c>
    </row>
    <row r="31" spans="2:6" ht="12" thickBot="1" x14ac:dyDescent="0.25">
      <c r="B31" s="46"/>
      <c r="C31" s="47" t="s">
        <v>36</v>
      </c>
      <c r="D31" s="48">
        <f>D11+D21</f>
        <v>0</v>
      </c>
      <c r="E31" s="48">
        <f t="shared" ref="E31:F31" si="4">E11+E21</f>
        <v>0</v>
      </c>
      <c r="F31" s="49">
        <f t="shared" si="4"/>
        <v>0</v>
      </c>
    </row>
    <row r="33" spans="3:3" x14ac:dyDescent="0.2">
      <c r="C33" s="67" t="s">
        <v>134</v>
      </c>
    </row>
    <row r="34" spans="3:3" x14ac:dyDescent="0.2">
      <c r="C34" s="66" t="s">
        <v>135</v>
      </c>
    </row>
    <row r="37" spans="3:3" x14ac:dyDescent="0.2">
      <c r="C37" s="1" t="s">
        <v>153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hyperlinks>
    <hyperlink ref="C33" location="'NDF-03 (I)'!B30" display="Favor de ver el instructivo de esta nota (NDF-03):" xr:uid="{00000000-0004-0000-0300-000000000000}"/>
  </hyperlinks>
  <pageMargins left="0.7" right="0.7" top="0.75" bottom="0.75" header="0.3" footer="0.3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4"/>
  <sheetViews>
    <sheetView showGridLines="0" workbookViewId="0">
      <selection activeCell="B2" sqref="B2:D2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2" t="s">
        <v>151</v>
      </c>
      <c r="C1" s="72"/>
      <c r="D1" s="72"/>
      <c r="E1" s="38" t="s">
        <v>0</v>
      </c>
      <c r="F1" s="39">
        <f>'Notas de Disciplina Financiera'!D1</f>
        <v>2026</v>
      </c>
    </row>
    <row r="2" spans="1:6" x14ac:dyDescent="0.2">
      <c r="B2" s="72" t="s">
        <v>1</v>
      </c>
      <c r="C2" s="72"/>
      <c r="D2" s="72"/>
      <c r="E2" s="38" t="s">
        <v>2</v>
      </c>
      <c r="F2" s="39" t="str">
        <f>'Notas de Disciplina Financiera'!D2</f>
        <v>Trimestral</v>
      </c>
    </row>
    <row r="3" spans="1:6" x14ac:dyDescent="0.2">
      <c r="B3" s="72" t="str">
        <f>'Notas de Disciplina Financiera'!A3</f>
        <v>Correspondiente del 1 de Enero al 31 de marzo de 2026</v>
      </c>
      <c r="C3" s="72"/>
      <c r="D3" s="72"/>
      <c r="E3" s="38" t="s">
        <v>4</v>
      </c>
      <c r="F3" s="39">
        <f>'Notas de Disciplina Financiera'!D3</f>
        <v>1</v>
      </c>
    </row>
    <row r="5" spans="1:6" x14ac:dyDescent="0.2">
      <c r="B5" s="41"/>
      <c r="C5" s="41" t="s">
        <v>16</v>
      </c>
    </row>
    <row r="7" spans="1:6" x14ac:dyDescent="0.2">
      <c r="B7" s="1" t="s">
        <v>136</v>
      </c>
    </row>
    <row r="8" spans="1:6" x14ac:dyDescent="0.2">
      <c r="B8" s="43" t="s">
        <v>137</v>
      </c>
    </row>
    <row r="9" spans="1:6" x14ac:dyDescent="0.2">
      <c r="A9" s="40"/>
      <c r="B9" s="45" t="s">
        <v>138</v>
      </c>
    </row>
    <row r="10" spans="1:6" x14ac:dyDescent="0.2">
      <c r="B10" s="45" t="s">
        <v>139</v>
      </c>
    </row>
    <row r="12" spans="1:6" x14ac:dyDescent="0.2">
      <c r="C12" s="1" t="s">
        <v>148</v>
      </c>
    </row>
    <row r="13" spans="1:6" x14ac:dyDescent="0.2">
      <c r="C13" s="67" t="s">
        <v>140</v>
      </c>
    </row>
    <row r="14" spans="1:6" x14ac:dyDescent="0.2">
      <c r="C14" s="66" t="s">
        <v>141</v>
      </c>
    </row>
  </sheetData>
  <mergeCells count="3">
    <mergeCell ref="B1:D1"/>
    <mergeCell ref="B2:D2"/>
    <mergeCell ref="B3:D3"/>
  </mergeCells>
  <hyperlinks>
    <hyperlink ref="C13" location="'NDF-04 (I)'!B24" display="Favor de ver el instructivo de esta nota (NDF-03):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4"/>
  <sheetViews>
    <sheetView showGridLines="0" workbookViewId="0">
      <selection activeCell="B2" sqref="B2:D2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2" t="s">
        <v>150</v>
      </c>
      <c r="C1" s="72"/>
      <c r="D1" s="72"/>
      <c r="E1" s="38" t="s">
        <v>0</v>
      </c>
      <c r="F1" s="39">
        <f>'Notas de Disciplina Financiera'!D1</f>
        <v>2026</v>
      </c>
    </row>
    <row r="2" spans="1:6" x14ac:dyDescent="0.2">
      <c r="B2" s="72" t="s">
        <v>1</v>
      </c>
      <c r="C2" s="72"/>
      <c r="D2" s="72"/>
      <c r="E2" s="38" t="s">
        <v>2</v>
      </c>
      <c r="F2" s="39" t="str">
        <f>'Notas de Disciplina Financiera'!D2</f>
        <v>Trimestral</v>
      </c>
    </row>
    <row r="3" spans="1:6" x14ac:dyDescent="0.2">
      <c r="B3" s="72" t="str">
        <f>'Notas de Disciplina Financiera'!A3</f>
        <v>Correspondiente del 1 de Enero al 31 de marzo de 2026</v>
      </c>
      <c r="C3" s="72"/>
      <c r="D3" s="72"/>
      <c r="E3" s="38" t="s">
        <v>4</v>
      </c>
      <c r="F3" s="39">
        <f>'Notas de Disciplina Financiera'!D3</f>
        <v>1</v>
      </c>
    </row>
    <row r="5" spans="1:6" x14ac:dyDescent="0.2">
      <c r="B5" s="41"/>
      <c r="C5" s="41" t="s">
        <v>18</v>
      </c>
    </row>
    <row r="7" spans="1:6" x14ac:dyDescent="0.2">
      <c r="B7" s="1" t="s">
        <v>136</v>
      </c>
    </row>
    <row r="8" spans="1:6" x14ac:dyDescent="0.2">
      <c r="B8" s="43" t="s">
        <v>142</v>
      </c>
    </row>
    <row r="9" spans="1:6" x14ac:dyDescent="0.2">
      <c r="A9" s="40"/>
      <c r="B9" s="44" t="s">
        <v>143</v>
      </c>
    </row>
    <row r="10" spans="1:6" x14ac:dyDescent="0.2">
      <c r="B10" s="44" t="s">
        <v>144</v>
      </c>
    </row>
    <row r="12" spans="1:6" x14ac:dyDescent="0.2">
      <c r="C12" s="1" t="s">
        <v>148</v>
      </c>
    </row>
    <row r="13" spans="1:6" x14ac:dyDescent="0.2">
      <c r="C13" s="67" t="s">
        <v>145</v>
      </c>
    </row>
    <row r="14" spans="1:6" x14ac:dyDescent="0.2">
      <c r="C14" s="66" t="s">
        <v>146</v>
      </c>
    </row>
  </sheetData>
  <mergeCells count="3">
    <mergeCell ref="B1:D1"/>
    <mergeCell ref="B2:D2"/>
    <mergeCell ref="B3:D3"/>
  </mergeCells>
  <hyperlinks>
    <hyperlink ref="C13" location="'NDF-05 (I)'!B22" display="Favor de ver el instructivo de esta nota (NDF-05):" xr:uid="{00000000-0004-0000-05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9"/>
  <sheetViews>
    <sheetView showGridLines="0" workbookViewId="0">
      <selection activeCell="B2" sqref="B2:D2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2" t="s">
        <v>150</v>
      </c>
      <c r="C1" s="72"/>
      <c r="D1" s="72"/>
      <c r="E1" s="38" t="s">
        <v>0</v>
      </c>
      <c r="F1" s="39">
        <f>'Notas de Disciplina Financiera'!D1</f>
        <v>2026</v>
      </c>
    </row>
    <row r="2" spans="1:6" x14ac:dyDescent="0.2">
      <c r="B2" s="72" t="s">
        <v>1</v>
      </c>
      <c r="C2" s="72"/>
      <c r="D2" s="72"/>
      <c r="E2" s="38" t="s">
        <v>2</v>
      </c>
      <c r="F2" s="39" t="str">
        <f>'Notas de Disciplina Financiera'!D2</f>
        <v>Trimestral</v>
      </c>
    </row>
    <row r="3" spans="1:6" x14ac:dyDescent="0.2">
      <c r="B3" s="72" t="str">
        <f>'Notas de Disciplina Financiera'!A3</f>
        <v>Correspondiente del 1 de Enero al 31 de marzo de 2026</v>
      </c>
      <c r="C3" s="72"/>
      <c r="D3" s="72"/>
      <c r="E3" s="38" t="s">
        <v>4</v>
      </c>
      <c r="F3" s="39">
        <f>'Notas de Disciplina Financiera'!D3</f>
        <v>1</v>
      </c>
    </row>
    <row r="5" spans="1:6" x14ac:dyDescent="0.2">
      <c r="B5" s="41"/>
      <c r="C5" s="41" t="s">
        <v>20</v>
      </c>
    </row>
    <row r="7" spans="1:6" x14ac:dyDescent="0.2">
      <c r="B7" s="1" t="s">
        <v>136</v>
      </c>
    </row>
    <row r="8" spans="1:6" x14ac:dyDescent="0.2">
      <c r="B8" s="43" t="s">
        <v>147</v>
      </c>
    </row>
    <row r="9" spans="1:6" x14ac:dyDescent="0.2">
      <c r="A9" s="40"/>
      <c r="C9" s="1" t="s">
        <v>148</v>
      </c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741666-B467-42AD-81E5-1DC0D3595A63}">
  <ds:schemaRefs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6aa8a68a-ab09-4ac8-a697-fdce915bc567"/>
    <ds:schemaRef ds:uri="0c865bf4-0f22-4e4d-b041-7b0c1657e5a8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Usuario .</cp:lastModifiedBy>
  <cp:revision/>
  <dcterms:created xsi:type="dcterms:W3CDTF">2024-03-15T21:50:03Z</dcterms:created>
  <dcterms:modified xsi:type="dcterms:W3CDTF">2026-04-30T02:52:09Z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