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M09 1T 2026 DIGITAL\"/>
    </mc:Choice>
  </mc:AlternateContent>
  <xr:revisionPtr revIDLastSave="0" documentId="8_{A784080D-91E7-43E3-A4F6-030B5E85FF90}" xr6:coauthVersionLast="47" xr6:coauthVersionMax="47" xr10:uidLastSave="{00000000-0000-0000-0000-000000000000}"/>
  <bookViews>
    <workbookView xWindow="-120" yWindow="-120" windowWidth="29040" windowHeight="1572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4" l="1"/>
  <c r="G49" i="4" s="1"/>
  <c r="D48" i="4"/>
  <c r="G48" i="4" s="1"/>
  <c r="D47" i="4"/>
  <c r="G47" i="4" s="1"/>
  <c r="D46" i="4"/>
  <c r="G46" i="4" s="1"/>
  <c r="D45" i="4"/>
  <c r="G45" i="4" s="1"/>
  <c r="D44" i="4"/>
  <c r="G44" i="4" s="1"/>
  <c r="D43" i="4"/>
  <c r="G43" i="4" s="1"/>
  <c r="D42" i="4"/>
  <c r="G42" i="4" s="1"/>
  <c r="D41" i="4"/>
  <c r="G41" i="4" s="1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F52" i="4"/>
  <c r="E52" i="4"/>
  <c r="C52" i="4"/>
  <c r="B52" i="4"/>
  <c r="F86" i="4" l="1"/>
  <c r="E86" i="4"/>
  <c r="C86" i="4"/>
  <c r="B86" i="4"/>
  <c r="D84" i="4"/>
  <c r="G84" i="4" s="1"/>
  <c r="D80" i="4"/>
  <c r="G80" i="4" s="1"/>
  <c r="D82" i="4"/>
  <c r="G82" i="4" s="1"/>
  <c r="D78" i="4"/>
  <c r="G78" i="4" s="1"/>
  <c r="D76" i="4"/>
  <c r="G76" i="4" s="1"/>
  <c r="D74" i="4"/>
  <c r="G74" i="4" s="1"/>
  <c r="D72" i="4"/>
  <c r="G72" i="4" s="1"/>
  <c r="D70" i="4"/>
  <c r="G70" i="4" s="1"/>
  <c r="F63" i="4"/>
  <c r="E63" i="4"/>
  <c r="D61" i="4"/>
  <c r="G61" i="4" s="1"/>
  <c r="D60" i="4"/>
  <c r="G60" i="4" s="1"/>
  <c r="D59" i="4"/>
  <c r="G59" i="4" s="1"/>
  <c r="D58" i="4"/>
  <c r="G58" i="4" s="1"/>
  <c r="C63" i="4"/>
  <c r="B63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52" i="4" s="1"/>
  <c r="D52" i="4"/>
  <c r="G86" i="4"/>
  <c r="D86" i="4"/>
  <c r="G63" i="4"/>
  <c r="D63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<sst xmlns="http://schemas.openxmlformats.org/spreadsheetml/2006/main" count="230" uniqueCount="177">
  <si>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</si>
  <si>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</si>
  <si>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</si>
  <si>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</si>
  <si>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</si>
  <si>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</si>
  <si>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</si>
  <si>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</si>
  <si>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</si>
  <si>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</si>
  <si>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</si>
  <si>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</si>
  <si>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</si>
  <si>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</si>
  <si>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</si>
  <si>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</si>
  <si>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</si>
  <si>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</si>
  <si>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</si>
  <si>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</si>
  <si>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</si>
  <si>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</si>
  <si>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</si>
  <si>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</si>
  <si>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</si>
  <si>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</si>
  <si>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</si>
  <si>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</si>
  <si>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</si>
  <si>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</si>
  <si>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</si>
  <si>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</si>
  <si>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</si>
  <si>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</si>
  <si>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</si>
  <si>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</si>
  <si>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</si>
  <si>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</si>
  <si>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</si>
  <si>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</si>
  <si>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</si>
  <si>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</si>
  <si>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</si>
  <si>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</si>
  <si>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</si>
  <si>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</si>
  <si>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</si>
  <si>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</si>
  <si>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</si>
  <si>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</si>
  <si>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</si>
  <si>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</si>
  <si>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</si>
  <si>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</si>
  <si>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</si>
  <si>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</si>
  <si>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</si>
  <si>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</si>
  <si>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</si>
  <si>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</si>
  <si>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</si>
  <si>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</si>
  <si>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</si>
  <si>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</si>
  <si>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</si>
  <si>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</si>
  <si>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</si>
  <si>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</si>
  <si>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</si>
  <si>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</si>
  <si>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</si>
  <si>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</si>
  <si>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</si>
  <si>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</si>
  <si>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</si>
  <si>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</si>
  <si>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</si>
  <si>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</si>
  <si>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</si>
  <si>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</si>
  <si>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</si>
  <si>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</si>
  <si>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</si>
  <si>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</si>
  <si>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</si>
  <si>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</si>
  <si>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</si>
  <si>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</si>
  <si>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</si>
  <si>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</si>
  <si>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</si>
  <si>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</si>
  <si>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</si>
  <si>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</si>
  <si>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</si>
  <si>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</si>
  <si>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</si>
  <si>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</si>
  <si>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</si>
  <si>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</si>
  <si>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</si>
  <si>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</si>
  <si>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</si>
  <si>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</si>
  <si>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</si>
  <si>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</si>
  <si>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</si>
  <si>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</si>
  <si>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</si>
  <si>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</si>
  <si>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</si>
  <si>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</si>
  <si>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</si>
  <si>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</si>
  <si>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</si>
  <si>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</si>
  <si>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</si>
  <si>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</si>
  <si>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</si>
  <si>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</si>
  <si>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</si>
  <si>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</si>
  <si>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</si>
  <si>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</si>
  <si>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</si>
  <si>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</si>
  <si>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</si>
  <si>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</si>
  <si>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Municipio de Cortázar, Gto.
Estado Analítico del Ejercicio del Presupuesto de Egresos
Clasificación por Objeto del Gasto (Capítulo y Concepto)
Del 1 de Enero al 31 de Marzo de 2026
(Cifras en Pesos)</t>
  </si>
  <si>
    <t>Municipio de Cortázar, Gto.
Estado Analítico del Ejercicio del Presupuesto de Egresos
Clasificación Económica (por Tipo de Gasto)
Del 1 de Enero al 31 de Marzo de 2026
(Cifras en Pesos)</t>
  </si>
  <si>
    <t>31111M090010100 PRESIDENTE MUNICIPAL</t>
  </si>
  <si>
    <t>31111M090010200 SINDICO</t>
  </si>
  <si>
    <t>31111M090010300 REGIDORES</t>
  </si>
  <si>
    <t>31111M090020000 PRESIDENCIA MPAL</t>
  </si>
  <si>
    <t>31111M090030100 SECRETARIA DEL AYUNTAMIE</t>
  </si>
  <si>
    <t>31111M090030200 JEFATURA DE MEDIO AMBIEN</t>
  </si>
  <si>
    <t>31111M090030300 COORDINACION DE MEJORA R</t>
  </si>
  <si>
    <t>31111M090030400 COORDINACION DE ACCESO A</t>
  </si>
  <si>
    <t>31111M090030500 DELEGADOS MUNICIPALES</t>
  </si>
  <si>
    <t>31111M090030600 PROCURADURIA DE LOS NIÑO</t>
  </si>
  <si>
    <t>31111M090040100 TESORERIA MUNICIPAL</t>
  </si>
  <si>
    <t>31111M090040200 JEFATURA DE COMPRAS</t>
  </si>
  <si>
    <t>31111M090040300 JEFATURA DE CATASTRO E I</t>
  </si>
  <si>
    <t>31111M090040400 JEFATURA DE FISCALIZACIO</t>
  </si>
  <si>
    <t>31111M090040500 COORDINACION DE MERCADOS</t>
  </si>
  <si>
    <t>31111M090050000 DIRECCION DE OBRAS PUBLI</t>
  </si>
  <si>
    <t>31111M090060000 DIRECCION DE DESARROLLO</t>
  </si>
  <si>
    <t>31111M090070100 DIRECCION DE DESARROLLO</t>
  </si>
  <si>
    <t>31111M090080000 DIRECCION DE JURIDICO Y</t>
  </si>
  <si>
    <t>31111M090090100 DIRECCION DE SERVICIOS P</t>
  </si>
  <si>
    <t>31111M090090200 JEFATURA DEL RASTRO MUNI</t>
  </si>
  <si>
    <t>31111M090100100 OFICIALIA MAYOR</t>
  </si>
  <si>
    <t>31111M090100200 COORDINACION DE MANTENIM</t>
  </si>
  <si>
    <t>31111M090100300 COORDINACION DE INFORMAT</t>
  </si>
  <si>
    <t>31111M090110100 DIRECCION DE ARTE, CULTU</t>
  </si>
  <si>
    <t>31111M090110200 JEFATURA DE GESTION EDUC</t>
  </si>
  <si>
    <t>31111M090110300 COORDINACION DE BIBLIOTE</t>
  </si>
  <si>
    <t>31111M090110400 COORDINACION DE ATENCION</t>
  </si>
  <si>
    <t>31111M090120100 DIRECCION DE DESARROLLO</t>
  </si>
  <si>
    <t>31111M090120200 COORDINACION DE TURISMO</t>
  </si>
  <si>
    <t>31111M090130000 DIRECCION DE CULTURA FIS</t>
  </si>
  <si>
    <t>31111M090140000 DIRECCION DE ATENCION IN</t>
  </si>
  <si>
    <t>31111M090150000 DIRECCION DE DESARROLLO</t>
  </si>
  <si>
    <t>31111M090160000 DIRECCION DE COMUNICACIO</t>
  </si>
  <si>
    <t>31111M090170000 DIRECCION DE SALUD</t>
  </si>
  <si>
    <t>31111M090180000 SISTEMA MUNICIPAL DE SEG</t>
  </si>
  <si>
    <t>31111M090180100 TRANSITO MUNICIPAL</t>
  </si>
  <si>
    <t>31111M090190000 CONTRALORIA</t>
  </si>
  <si>
    <t>31111M090200000 COORDINACION DE DISCAPAC</t>
  </si>
  <si>
    <t>31111M090210000 COORDINACION DE PROTECCI</t>
  </si>
  <si>
    <t>31111M090220000 COORDINACION DE DIVERSID</t>
  </si>
  <si>
    <t>31111M090230000 COORDINACION DE MIGRANTE</t>
  </si>
  <si>
    <t>31111M090240000 CRONISTA MUNICIPAL</t>
  </si>
  <si>
    <t>31111M090250000 DIRECCION DE ARCHIVO MUN</t>
  </si>
  <si>
    <t>31111M090900000 ORGANISMOS PARAMUNICIPAL</t>
  </si>
  <si>
    <t>Municipio de Cortázar, Gto.
Estado Analítico del Ejercicio del Presupuesto de Egresos
Clasificación Administrativa
Del 1 de Enero al 31 de Marzo de 2026
(Cifras en Pesos)</t>
  </si>
  <si>
    <t>Municipio de Cortázar, Gto.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</si>
</sst>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2143125</xdr:colOff>
      <xdr:row>90</xdr:row>
      <xdr:rowOff>66675</xdr:rowOff>
    </xdr:from>
    <xdr:to>
      <xdr:col>4</xdr:col>
      <xdr:colOff>581888</xdr:colOff>
      <xdr:row>94</xdr:row>
      <xdr:rowOff>85807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C4A9B7-561C-1AD6-E619-F6A2275EB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25" y="15411450"/>
          <a:ext cx="6182588" cy="590632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0</xdr:row>
      <xdr:rowOff>142875</xdr:rowOff>
    </xdr:from>
    <xdr:to>
      <xdr:col>0</xdr:col>
      <xdr:colOff>908050</xdr:colOff>
      <xdr:row>0</xdr:row>
      <xdr:rowOff>700825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E95042-178C-4D5C-BFB2-5301FA9D7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142875"/>
          <a:ext cx="828675" cy="557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934C17-18E9-47FA-83F5-550CEB18F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  <xdr:twoCellAnchor editAs="oneCell">
    <xdr:from>
      <xdr:col>0</xdr:col>
      <xdr:colOff>1104900</xdr:colOff>
      <xdr:row>19</xdr:row>
      <xdr:rowOff>104775</xdr:rowOff>
    </xdr:from>
    <xdr:to>
      <xdr:col>5</xdr:col>
      <xdr:colOff>372338</xdr:colOff>
      <xdr:row>23</xdr:row>
      <xdr:rowOff>123907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3550F3-91BD-B723-716A-AAF57A31B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4900" y="3476625"/>
          <a:ext cx="6182588" cy="5906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866775</xdr:colOff>
      <xdr:row>0</xdr:row>
      <xdr:rowOff>643675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E6DFB-0BDE-47CC-A8AB-D5B1B5E59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5725"/>
          <a:ext cx="828675" cy="557950"/>
        </a:xfrm>
        <a:prstGeom prst="rect">
          <a:avLst/>
        </a:prstGeom>
      </xdr:spPr>
    </xdr:pic>
    <xdr:clientData/>
  </xdr:twoCellAnchor>
  <xdr:twoCellAnchor editAs="oneCell">
    <xdr:from>
      <xdr:col>0</xdr:col>
      <xdr:colOff>2085975</xdr:colOff>
      <xdr:row>80</xdr:row>
      <xdr:rowOff>38100</xdr:rowOff>
    </xdr:from>
    <xdr:to>
      <xdr:col>5</xdr:col>
      <xdr:colOff>400913</xdr:colOff>
      <xdr:row>84</xdr:row>
      <xdr:rowOff>57232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C77D80-DFC3-EA70-7FFB-3FF9CEA56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5975" y="12258675"/>
          <a:ext cx="6182588" cy="5906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1990725</xdr:colOff>
      <xdr:row>45</xdr:row>
      <xdr:rowOff>66675</xdr:rowOff>
    </xdr:from>
    <xdr:to>
      <xdr:col>4</xdr:col>
      <xdr:colOff>515213</xdr:colOff>
      <xdr:row>49</xdr:row>
      <xdr:rowOff>85807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206C6B-F6B8-C303-2940-20BD93DDC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7248525"/>
          <a:ext cx="6182588" cy="59063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114300</xdr:rowOff>
    </xdr:from>
    <xdr:to>
      <xdr:col>0</xdr:col>
      <xdr:colOff>914400</xdr:colOff>
      <xdr:row>0</xdr:row>
      <xdr:rowOff>672250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184A32-EE24-42A0-B615-35399975F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14300"/>
          <a:ext cx="828675" cy="55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8"/>
  <sheetViews>
    <sheetView showGridLines="0" view="pageBreakPreview" zoomScale="60" zoomScaleNormal="100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175</v>
      </c>
      <c r="B1" s="35"/>
      <c r="C1" s="35"/>
      <c r="D1" s="35"/>
      <c r="E1" s="35"/>
      <c r="F1" s="35"/>
      <c r="G1" s="36"/>
    </row>
    <row r="2" spans="1:7" x14ac:dyDescent="0.2">
      <c r="A2" s="19"/>
      <c r="B2" s="33" t="s">
        <v>56</v>
      </c>
      <c r="C2" s="29"/>
      <c r="D2" s="29"/>
      <c r="E2" s="29"/>
      <c r="F2" s="30"/>
      <c r="G2" s="31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2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37">
        <v>809455.46</v>
      </c>
      <c r="C5" s="37">
        <v>43564.93</v>
      </c>
      <c r="D5" s="37">
        <f>B5+C5</f>
        <v>853020.39</v>
      </c>
      <c r="E5" s="37">
        <v>161887.07</v>
      </c>
      <c r="F5" s="37">
        <v>161887.07</v>
      </c>
      <c r="G5" s="37">
        <f>D5-E5</f>
        <v>691133.32000000007</v>
      </c>
    </row>
    <row r="6" spans="1:7" x14ac:dyDescent="0.2">
      <c r="A6" s="14" t="s">
        <v>131</v>
      </c>
      <c r="B6" s="37">
        <v>1152052.21</v>
      </c>
      <c r="C6" s="37">
        <v>76364.320000000007</v>
      </c>
      <c r="D6" s="37">
        <f t="shared" ref="D6:D11" si="0">B6+C6</f>
        <v>1228416.53</v>
      </c>
      <c r="E6" s="37">
        <v>240117.06</v>
      </c>
      <c r="F6" s="37">
        <v>240117.06</v>
      </c>
      <c r="G6" s="37">
        <f t="shared" ref="G6:G11" si="1">D6-E6</f>
        <v>988299.47</v>
      </c>
    </row>
    <row r="7" spans="1:7" x14ac:dyDescent="0.2">
      <c r="A7" s="14" t="s">
        <v>132</v>
      </c>
      <c r="B7" s="37">
        <v>4690780</v>
      </c>
      <c r="C7" s="37">
        <v>264841.89</v>
      </c>
      <c r="D7" s="37">
        <f t="shared" si="0"/>
        <v>4955621.8899999997</v>
      </c>
      <c r="E7" s="37">
        <v>909195.53</v>
      </c>
      <c r="F7" s="37">
        <v>908902.32</v>
      </c>
      <c r="G7" s="37">
        <f t="shared" si="1"/>
        <v>4046426.3599999994</v>
      </c>
    </row>
    <row r="8" spans="1:7" x14ac:dyDescent="0.2">
      <c r="A8" s="14" t="s">
        <v>133</v>
      </c>
      <c r="B8" s="37">
        <v>12206190.48</v>
      </c>
      <c r="C8" s="37">
        <v>0</v>
      </c>
      <c r="D8" s="37">
        <f t="shared" si="0"/>
        <v>12206190.48</v>
      </c>
      <c r="E8" s="37">
        <v>3391512.41</v>
      </c>
      <c r="F8" s="37">
        <v>3377964</v>
      </c>
      <c r="G8" s="37">
        <f t="shared" si="1"/>
        <v>8814678.0700000003</v>
      </c>
    </row>
    <row r="9" spans="1:7" x14ac:dyDescent="0.2">
      <c r="A9" s="14" t="s">
        <v>134</v>
      </c>
      <c r="B9" s="37">
        <v>2352196.13</v>
      </c>
      <c r="C9" s="37">
        <v>23226</v>
      </c>
      <c r="D9" s="37">
        <f t="shared" si="0"/>
        <v>2375422.13</v>
      </c>
      <c r="E9" s="37">
        <v>553372.18999999994</v>
      </c>
      <c r="F9" s="37">
        <v>553371.57999999996</v>
      </c>
      <c r="G9" s="37">
        <f t="shared" si="1"/>
        <v>1822049.94</v>
      </c>
    </row>
    <row r="10" spans="1:7" x14ac:dyDescent="0.2">
      <c r="A10" s="14" t="s">
        <v>135</v>
      </c>
      <c r="B10" s="37">
        <v>2687614.23</v>
      </c>
      <c r="C10" s="37">
        <v>5000</v>
      </c>
      <c r="D10" s="37">
        <f t="shared" si="0"/>
        <v>2692614.23</v>
      </c>
      <c r="E10" s="37">
        <v>500852.8</v>
      </c>
      <c r="F10" s="37">
        <v>500852.22</v>
      </c>
      <c r="G10" s="37">
        <f t="shared" si="1"/>
        <v>2191761.4300000002</v>
      </c>
    </row>
    <row r="11" spans="1:7" x14ac:dyDescent="0.2">
      <c r="A11" s="14" t="s">
        <v>136</v>
      </c>
      <c r="B11" s="37">
        <v>1043723.98</v>
      </c>
      <c r="C11" s="37">
        <v>172116.98</v>
      </c>
      <c r="D11" s="37">
        <f t="shared" si="0"/>
        <v>1215840.96</v>
      </c>
      <c r="E11" s="37">
        <v>199420</v>
      </c>
      <c r="F11" s="37">
        <v>199420</v>
      </c>
      <c r="G11" s="37">
        <f t="shared" si="1"/>
        <v>1016420.96</v>
      </c>
    </row>
    <row r="12" spans="1:7" x14ac:dyDescent="0.2">
      <c r="A12" s="14" t="s">
        <v>137</v>
      </c>
      <c r="B12" s="37">
        <v>736843.52</v>
      </c>
      <c r="C12" s="37">
        <v>1350</v>
      </c>
      <c r="D12" s="37">
        <f t="shared" ref="D12" si="2">B12+C12</f>
        <v>738193.52</v>
      </c>
      <c r="E12" s="37">
        <v>131493.71</v>
      </c>
      <c r="F12" s="37">
        <v>131493.71</v>
      </c>
      <c r="G12" s="37">
        <f t="shared" ref="G12" si="3">D12-E12</f>
        <v>606699.81000000006</v>
      </c>
    </row>
    <row r="13" spans="1:7" x14ac:dyDescent="0.2">
      <c r="A13" s="14" t="s">
        <v>138</v>
      </c>
      <c r="B13" s="37">
        <v>1176474.76</v>
      </c>
      <c r="C13" s="37">
        <v>0</v>
      </c>
      <c r="D13" s="37">
        <f t="shared" ref="D13" si="4">B13+C13</f>
        <v>1176474.76</v>
      </c>
      <c r="E13" s="37">
        <v>227351.74</v>
      </c>
      <c r="F13" s="37">
        <v>225236.74</v>
      </c>
      <c r="G13" s="37">
        <f t="shared" ref="G13" si="5">D13-E13</f>
        <v>949123.02</v>
      </c>
    </row>
    <row r="14" spans="1:7" x14ac:dyDescent="0.2">
      <c r="A14" s="14" t="s">
        <v>139</v>
      </c>
      <c r="B14" s="37">
        <v>992864.75</v>
      </c>
      <c r="C14" s="37">
        <v>0</v>
      </c>
      <c r="D14" s="37">
        <f t="shared" ref="D14" si="6">B14+C14</f>
        <v>992864.75</v>
      </c>
      <c r="E14" s="37">
        <v>145971.98000000001</v>
      </c>
      <c r="F14" s="37">
        <v>145971.98000000001</v>
      </c>
      <c r="G14" s="37">
        <f t="shared" ref="G14" si="7">D14-E14</f>
        <v>846892.77</v>
      </c>
    </row>
    <row r="15" spans="1:7" x14ac:dyDescent="0.2">
      <c r="A15" s="14" t="s">
        <v>140</v>
      </c>
      <c r="B15" s="37">
        <v>49634184.149999999</v>
      </c>
      <c r="C15" s="37">
        <v>109368</v>
      </c>
      <c r="D15" s="37">
        <f t="shared" ref="D15" si="8">B15+C15</f>
        <v>49743552.149999999</v>
      </c>
      <c r="E15" s="37">
        <v>11861733.41</v>
      </c>
      <c r="F15" s="37">
        <v>11808766.16</v>
      </c>
      <c r="G15" s="37">
        <f t="shared" ref="G15" si="9">D15-E15</f>
        <v>37881818.739999995</v>
      </c>
    </row>
    <row r="16" spans="1:7" x14ac:dyDescent="0.2">
      <c r="A16" s="14" t="s">
        <v>141</v>
      </c>
      <c r="B16" s="37">
        <v>2652273.7000000002</v>
      </c>
      <c r="C16" s="37">
        <v>610657.56000000006</v>
      </c>
      <c r="D16" s="37">
        <f t="shared" ref="D16" si="10">B16+C16</f>
        <v>3262931.2600000002</v>
      </c>
      <c r="E16" s="37">
        <v>488301.41</v>
      </c>
      <c r="F16" s="37">
        <v>488300.53</v>
      </c>
      <c r="G16" s="37">
        <f t="shared" ref="G16" si="11">D16-E16</f>
        <v>2774629.85</v>
      </c>
    </row>
    <row r="17" spans="1:7" x14ac:dyDescent="0.2">
      <c r="A17" s="14" t="s">
        <v>142</v>
      </c>
      <c r="B17" s="37">
        <v>3179124.86</v>
      </c>
      <c r="C17" s="37">
        <v>19149.740000000002</v>
      </c>
      <c r="D17" s="37">
        <f t="shared" ref="D17" si="12">B17+C17</f>
        <v>3198274.6</v>
      </c>
      <c r="E17" s="37">
        <v>690213.8</v>
      </c>
      <c r="F17" s="37">
        <v>688904.8</v>
      </c>
      <c r="G17" s="37">
        <f t="shared" ref="G17" si="13">D17-E17</f>
        <v>2508060.7999999998</v>
      </c>
    </row>
    <row r="18" spans="1:7" x14ac:dyDescent="0.2">
      <c r="A18" s="14" t="s">
        <v>143</v>
      </c>
      <c r="B18" s="37">
        <v>2365672.91</v>
      </c>
      <c r="C18" s="37">
        <v>0</v>
      </c>
      <c r="D18" s="37">
        <f t="shared" ref="D18" si="14">B18+C18</f>
        <v>2365672.91</v>
      </c>
      <c r="E18" s="37">
        <v>517043.08</v>
      </c>
      <c r="F18" s="37">
        <v>517041.83</v>
      </c>
      <c r="G18" s="37">
        <f t="shared" ref="G18" si="15">D18-E18</f>
        <v>1848629.83</v>
      </c>
    </row>
    <row r="19" spans="1:7" x14ac:dyDescent="0.2">
      <c r="A19" s="14" t="s">
        <v>144</v>
      </c>
      <c r="B19" s="37">
        <v>5742138.0499999998</v>
      </c>
      <c r="C19" s="37">
        <v>-117901.43</v>
      </c>
      <c r="D19" s="37">
        <f t="shared" ref="D19" si="16">B19+C19</f>
        <v>5624236.6200000001</v>
      </c>
      <c r="E19" s="37">
        <v>1124658.45</v>
      </c>
      <c r="F19" s="37">
        <v>1124658.08</v>
      </c>
      <c r="G19" s="37">
        <f t="shared" ref="G19" si="17">D19-E19</f>
        <v>4499578.17</v>
      </c>
    </row>
    <row r="20" spans="1:7" x14ac:dyDescent="0.2">
      <c r="A20" s="14" t="s">
        <v>145</v>
      </c>
      <c r="B20" s="37">
        <v>54219276.109999999</v>
      </c>
      <c r="C20" s="37">
        <v>10223803.630000001</v>
      </c>
      <c r="D20" s="37">
        <f t="shared" ref="D20" si="18">B20+C20</f>
        <v>64443079.740000002</v>
      </c>
      <c r="E20" s="37">
        <v>11995065.9</v>
      </c>
      <c r="F20" s="37">
        <v>11625816.58</v>
      </c>
      <c r="G20" s="37">
        <f t="shared" ref="G20" si="19">D20-E20</f>
        <v>52448013.840000004</v>
      </c>
    </row>
    <row r="21" spans="1:7" x14ac:dyDescent="0.2">
      <c r="A21" s="14" t="s">
        <v>146</v>
      </c>
      <c r="B21" s="37">
        <v>2219475.94</v>
      </c>
      <c r="C21" s="37">
        <v>0</v>
      </c>
      <c r="D21" s="37">
        <f t="shared" ref="D21" si="20">B21+C21</f>
        <v>2219475.94</v>
      </c>
      <c r="E21" s="37">
        <v>429050.69</v>
      </c>
      <c r="F21" s="37">
        <v>429049.19</v>
      </c>
      <c r="G21" s="37">
        <f t="shared" ref="G21" si="21">D21-E21</f>
        <v>1790425.25</v>
      </c>
    </row>
    <row r="22" spans="1:7" x14ac:dyDescent="0.2">
      <c r="A22" s="14" t="s">
        <v>147</v>
      </c>
      <c r="B22" s="37">
        <v>3631187.09</v>
      </c>
      <c r="C22" s="37">
        <v>236080.27</v>
      </c>
      <c r="D22" s="37">
        <f t="shared" ref="D22" si="22">B22+C22</f>
        <v>3867267.36</v>
      </c>
      <c r="E22" s="37">
        <v>625124.49</v>
      </c>
      <c r="F22" s="37">
        <v>625124.49</v>
      </c>
      <c r="G22" s="37">
        <f t="shared" ref="G22" si="23">D22-E22</f>
        <v>3242142.87</v>
      </c>
    </row>
    <row r="23" spans="1:7" x14ac:dyDescent="0.2">
      <c r="A23" s="14" t="s">
        <v>148</v>
      </c>
      <c r="B23" s="37">
        <v>1465826.69</v>
      </c>
      <c r="C23" s="37">
        <v>172900</v>
      </c>
      <c r="D23" s="37">
        <f t="shared" ref="D23" si="24">B23+C23</f>
        <v>1638726.69</v>
      </c>
      <c r="E23" s="37">
        <v>269055.28999999998</v>
      </c>
      <c r="F23" s="37">
        <v>269055.28999999998</v>
      </c>
      <c r="G23" s="37">
        <f t="shared" ref="G23" si="25">D23-E23</f>
        <v>1369671.4</v>
      </c>
    </row>
    <row r="24" spans="1:7" x14ac:dyDescent="0.2">
      <c r="A24" s="14" t="s">
        <v>149</v>
      </c>
      <c r="B24" s="37">
        <v>77358264.030000001</v>
      </c>
      <c r="C24" s="37">
        <v>4929288.53</v>
      </c>
      <c r="D24" s="37">
        <f t="shared" ref="D24" si="26">B24+C24</f>
        <v>82287552.560000002</v>
      </c>
      <c r="E24" s="37">
        <v>20431779.539999999</v>
      </c>
      <c r="F24" s="37">
        <v>17165062.510000002</v>
      </c>
      <c r="G24" s="37">
        <f t="shared" ref="G24" si="27">D24-E24</f>
        <v>61855773.020000003</v>
      </c>
    </row>
    <row r="25" spans="1:7" x14ac:dyDescent="0.2">
      <c r="A25" s="14" t="s">
        <v>150</v>
      </c>
      <c r="B25" s="37">
        <v>5676574.96</v>
      </c>
      <c r="C25" s="37">
        <v>91102</v>
      </c>
      <c r="D25" s="37">
        <f t="shared" ref="D25" si="28">B25+C25</f>
        <v>5767676.96</v>
      </c>
      <c r="E25" s="37">
        <v>1014676.92</v>
      </c>
      <c r="F25" s="37">
        <v>999364.92</v>
      </c>
      <c r="G25" s="37">
        <f t="shared" ref="G25" si="29">D25-E25</f>
        <v>4753000.04</v>
      </c>
    </row>
    <row r="26" spans="1:7" x14ac:dyDescent="0.2">
      <c r="A26" s="14" t="s">
        <v>151</v>
      </c>
      <c r="B26" s="37">
        <v>38357739.030000001</v>
      </c>
      <c r="C26" s="37">
        <v>400500.44</v>
      </c>
      <c r="D26" s="37">
        <f t="shared" ref="D26" si="30">B26+C26</f>
        <v>38758239.469999999</v>
      </c>
      <c r="E26" s="37">
        <v>11055435</v>
      </c>
      <c r="F26" s="37">
        <v>10874832</v>
      </c>
      <c r="G26" s="37">
        <f t="shared" ref="G26" si="31">D26-E26</f>
        <v>27702804.469999999</v>
      </c>
    </row>
    <row r="27" spans="1:7" x14ac:dyDescent="0.2">
      <c r="A27" s="14" t="s">
        <v>152</v>
      </c>
      <c r="B27" s="37">
        <v>857008.6</v>
      </c>
      <c r="C27" s="37">
        <v>156834.34</v>
      </c>
      <c r="D27" s="37">
        <f t="shared" ref="D27" si="32">B27+C27</f>
        <v>1013842.94</v>
      </c>
      <c r="E27" s="37">
        <v>221663.54</v>
      </c>
      <c r="F27" s="37">
        <v>221663.54</v>
      </c>
      <c r="G27" s="37">
        <f t="shared" ref="G27" si="33">D27-E27</f>
        <v>792179.39999999991</v>
      </c>
    </row>
    <row r="28" spans="1:7" x14ac:dyDescent="0.2">
      <c r="A28" s="14" t="s">
        <v>153</v>
      </c>
      <c r="B28" s="37">
        <v>873919.67</v>
      </c>
      <c r="C28" s="37">
        <v>0</v>
      </c>
      <c r="D28" s="37">
        <f t="shared" ref="D28" si="34">B28+C28</f>
        <v>873919.67</v>
      </c>
      <c r="E28" s="37">
        <v>130923.08</v>
      </c>
      <c r="F28" s="37">
        <v>130923.08</v>
      </c>
      <c r="G28" s="37">
        <f t="shared" ref="G28" si="35">D28-E28</f>
        <v>742996.59000000008</v>
      </c>
    </row>
    <row r="29" spans="1:7" x14ac:dyDescent="0.2">
      <c r="A29" s="14" t="s">
        <v>154</v>
      </c>
      <c r="B29" s="37">
        <v>4471372.04</v>
      </c>
      <c r="C29" s="37">
        <v>245789.04</v>
      </c>
      <c r="D29" s="37">
        <f t="shared" ref="D29" si="36">B29+C29</f>
        <v>4717161.08</v>
      </c>
      <c r="E29" s="37">
        <v>862584.61</v>
      </c>
      <c r="F29" s="37">
        <v>862584.61</v>
      </c>
      <c r="G29" s="37">
        <f t="shared" ref="G29" si="37">D29-E29</f>
        <v>3854576.47</v>
      </c>
    </row>
    <row r="30" spans="1:7" x14ac:dyDescent="0.2">
      <c r="A30" s="14" t="s">
        <v>155</v>
      </c>
      <c r="B30" s="37">
        <v>3082159.34</v>
      </c>
      <c r="C30" s="37">
        <v>0</v>
      </c>
      <c r="D30" s="37">
        <f t="shared" ref="D30" si="38">B30+C30</f>
        <v>3082159.34</v>
      </c>
      <c r="E30" s="37">
        <v>203919.52</v>
      </c>
      <c r="F30" s="37">
        <v>203919.52</v>
      </c>
      <c r="G30" s="37">
        <f t="shared" ref="G30" si="39">D30-E30</f>
        <v>2878239.82</v>
      </c>
    </row>
    <row r="31" spans="1:7" x14ac:dyDescent="0.2">
      <c r="A31" s="14" t="s">
        <v>156</v>
      </c>
      <c r="B31" s="37">
        <v>1790523.32</v>
      </c>
      <c r="C31" s="37">
        <v>133344.78</v>
      </c>
      <c r="D31" s="37">
        <f t="shared" ref="D31" si="40">B31+C31</f>
        <v>1923868.1</v>
      </c>
      <c r="E31" s="37">
        <v>353479.85</v>
      </c>
      <c r="F31" s="37">
        <v>353479.85</v>
      </c>
      <c r="G31" s="37">
        <f t="shared" ref="G31" si="41">D31-E31</f>
        <v>1570388.25</v>
      </c>
    </row>
    <row r="32" spans="1:7" x14ac:dyDescent="0.2">
      <c r="A32" s="14" t="s">
        <v>157</v>
      </c>
      <c r="B32" s="37">
        <v>650538.48</v>
      </c>
      <c r="C32" s="37">
        <v>109291.05</v>
      </c>
      <c r="D32" s="37">
        <f t="shared" ref="D32" si="42">B32+C32</f>
        <v>759829.53</v>
      </c>
      <c r="E32" s="37">
        <v>94670.97</v>
      </c>
      <c r="F32" s="37">
        <v>94070.6</v>
      </c>
      <c r="G32" s="37">
        <f t="shared" ref="G32" si="43">D32-E32</f>
        <v>665158.56000000006</v>
      </c>
    </row>
    <row r="33" spans="1:7" x14ac:dyDescent="0.2">
      <c r="A33" s="14" t="s">
        <v>158</v>
      </c>
      <c r="B33" s="37">
        <v>2236399.25</v>
      </c>
      <c r="C33" s="37">
        <v>172295.25</v>
      </c>
      <c r="D33" s="37">
        <f t="shared" ref="D33" si="44">B33+C33</f>
        <v>2408694.5</v>
      </c>
      <c r="E33" s="37">
        <v>365978.58</v>
      </c>
      <c r="F33" s="37">
        <v>365978.2</v>
      </c>
      <c r="G33" s="37">
        <f t="shared" ref="G33" si="45">D33-E33</f>
        <v>2042715.92</v>
      </c>
    </row>
    <row r="34" spans="1:7" x14ac:dyDescent="0.2">
      <c r="A34" s="14" t="s">
        <v>159</v>
      </c>
      <c r="B34" s="37">
        <v>1282212.72</v>
      </c>
      <c r="C34" s="37">
        <v>255648.33</v>
      </c>
      <c r="D34" s="37">
        <f t="shared" ref="D34" si="46">B34+C34</f>
        <v>1537861.05</v>
      </c>
      <c r="E34" s="37">
        <v>152466.6</v>
      </c>
      <c r="F34" s="37">
        <v>142305.60000000001</v>
      </c>
      <c r="G34" s="37">
        <f t="shared" ref="G34" si="47">D34-E34</f>
        <v>1385394.45</v>
      </c>
    </row>
    <row r="35" spans="1:7" x14ac:dyDescent="0.2">
      <c r="A35" s="14" t="s">
        <v>160</v>
      </c>
      <c r="B35" s="37">
        <v>10442315.289999999</v>
      </c>
      <c r="C35" s="37">
        <v>1053050.52</v>
      </c>
      <c r="D35" s="37">
        <f t="shared" ref="D35" si="48">B35+C35</f>
        <v>11495365.809999999</v>
      </c>
      <c r="E35" s="37">
        <v>2567022.7799999998</v>
      </c>
      <c r="F35" s="37">
        <v>2453927</v>
      </c>
      <c r="G35" s="37">
        <f t="shared" ref="G35" si="49">D35-E35</f>
        <v>8928343.0299999993</v>
      </c>
    </row>
    <row r="36" spans="1:7" x14ac:dyDescent="0.2">
      <c r="A36" s="14" t="s">
        <v>161</v>
      </c>
      <c r="B36" s="37">
        <v>1650014.66</v>
      </c>
      <c r="C36" s="37">
        <v>-79129.460000000006</v>
      </c>
      <c r="D36" s="37">
        <f t="shared" ref="D36" si="50">B36+C36</f>
        <v>1570885.2</v>
      </c>
      <c r="E36" s="37">
        <v>250519.01</v>
      </c>
      <c r="F36" s="37">
        <v>250519.01</v>
      </c>
      <c r="G36" s="37">
        <f t="shared" ref="G36" si="51">D36-E36</f>
        <v>1320366.19</v>
      </c>
    </row>
    <row r="37" spans="1:7" x14ac:dyDescent="0.2">
      <c r="A37" s="14" t="s">
        <v>162</v>
      </c>
      <c r="B37" s="37">
        <v>3984252.97</v>
      </c>
      <c r="C37" s="37">
        <v>54379.6</v>
      </c>
      <c r="D37" s="37">
        <f t="shared" ref="D37" si="52">B37+C37</f>
        <v>4038632.5700000003</v>
      </c>
      <c r="E37" s="37">
        <v>698252.73</v>
      </c>
      <c r="F37" s="37">
        <v>698251.37</v>
      </c>
      <c r="G37" s="37">
        <f t="shared" ref="G37" si="53">D37-E37</f>
        <v>3340379.8400000003</v>
      </c>
    </row>
    <row r="38" spans="1:7" x14ac:dyDescent="0.2">
      <c r="A38" s="14" t="s">
        <v>163</v>
      </c>
      <c r="B38" s="37">
        <v>18260302.399999999</v>
      </c>
      <c r="C38" s="37">
        <v>253895.27</v>
      </c>
      <c r="D38" s="37">
        <f t="shared" ref="D38" si="54">B38+C38</f>
        <v>18514197.669999998</v>
      </c>
      <c r="E38" s="37">
        <v>3782443.58</v>
      </c>
      <c r="F38" s="37">
        <v>3781790.28</v>
      </c>
      <c r="G38" s="37">
        <f t="shared" ref="G38" si="55">D38-E38</f>
        <v>14731754.089999998</v>
      </c>
    </row>
    <row r="39" spans="1:7" x14ac:dyDescent="0.2">
      <c r="A39" s="14" t="s">
        <v>164</v>
      </c>
      <c r="B39" s="37">
        <v>1322085.94</v>
      </c>
      <c r="C39" s="37">
        <v>5220</v>
      </c>
      <c r="D39" s="37">
        <f t="shared" ref="D39" si="56">B39+C39</f>
        <v>1327305.94</v>
      </c>
      <c r="E39" s="37">
        <v>129448.66</v>
      </c>
      <c r="F39" s="37">
        <v>129448.26</v>
      </c>
      <c r="G39" s="37">
        <f t="shared" ref="G39" si="57">D39-E39</f>
        <v>1197857.28</v>
      </c>
    </row>
    <row r="40" spans="1:7" x14ac:dyDescent="0.2">
      <c r="A40" s="14" t="s">
        <v>165</v>
      </c>
      <c r="B40" s="37">
        <v>75868637.390000001</v>
      </c>
      <c r="C40" s="37">
        <v>6969307.5199999996</v>
      </c>
      <c r="D40" s="37">
        <f t="shared" ref="D40" si="58">B40+C40</f>
        <v>82837944.909999996</v>
      </c>
      <c r="E40" s="37">
        <v>15993809.65</v>
      </c>
      <c r="F40" s="37">
        <v>15993809.65</v>
      </c>
      <c r="G40" s="37">
        <f t="shared" ref="G40" si="59">D40-E40</f>
        <v>66844135.259999998</v>
      </c>
    </row>
    <row r="41" spans="1:7" x14ac:dyDescent="0.2">
      <c r="A41" s="14" t="s">
        <v>166</v>
      </c>
      <c r="B41" s="37">
        <v>228124.08</v>
      </c>
      <c r="C41" s="37">
        <v>0</v>
      </c>
      <c r="D41" s="37">
        <f t="shared" ref="D41" si="60">B41+C41</f>
        <v>228124.08</v>
      </c>
      <c r="E41" s="37">
        <v>1624</v>
      </c>
      <c r="F41" s="37">
        <v>1624</v>
      </c>
      <c r="G41" s="37">
        <f t="shared" ref="G41" si="61">D41-E41</f>
        <v>226500.08</v>
      </c>
    </row>
    <row r="42" spans="1:7" x14ac:dyDescent="0.2">
      <c r="A42" s="14" t="s">
        <v>167</v>
      </c>
      <c r="B42" s="37">
        <v>1662945.51</v>
      </c>
      <c r="C42" s="37">
        <v>212444.64</v>
      </c>
      <c r="D42" s="37">
        <f t="shared" ref="D42" si="62">B42+C42</f>
        <v>1875390.15</v>
      </c>
      <c r="E42" s="37">
        <v>351596.6</v>
      </c>
      <c r="F42" s="37">
        <v>351595.79</v>
      </c>
      <c r="G42" s="37">
        <f t="shared" ref="G42" si="63">D42-E42</f>
        <v>1523793.5499999998</v>
      </c>
    </row>
    <row r="43" spans="1:7" x14ac:dyDescent="0.2">
      <c r="A43" s="14" t="s">
        <v>168</v>
      </c>
      <c r="B43" s="37">
        <v>322958.81</v>
      </c>
      <c r="C43" s="37">
        <v>8700</v>
      </c>
      <c r="D43" s="37">
        <f t="shared" ref="D43" si="64">B43+C43</f>
        <v>331658.81</v>
      </c>
      <c r="E43" s="37">
        <v>69938.539999999994</v>
      </c>
      <c r="F43" s="37">
        <v>69938.539999999994</v>
      </c>
      <c r="G43" s="37">
        <f t="shared" ref="G43" si="65">D43-E43</f>
        <v>261720.27000000002</v>
      </c>
    </row>
    <row r="44" spans="1:7" x14ac:dyDescent="0.2">
      <c r="A44" s="14" t="s">
        <v>169</v>
      </c>
      <c r="B44" s="37">
        <v>526285.02</v>
      </c>
      <c r="C44" s="37">
        <v>265200</v>
      </c>
      <c r="D44" s="37">
        <f t="shared" ref="D44" si="66">B44+C44</f>
        <v>791485.02</v>
      </c>
      <c r="E44" s="37">
        <v>165776</v>
      </c>
      <c r="F44" s="37">
        <v>165775.53</v>
      </c>
      <c r="G44" s="37">
        <f t="shared" ref="G44" si="67">D44-E44</f>
        <v>625709.02</v>
      </c>
    </row>
    <row r="45" spans="1:7" x14ac:dyDescent="0.2">
      <c r="A45" s="14" t="s">
        <v>170</v>
      </c>
      <c r="B45" s="37">
        <v>275138.51</v>
      </c>
      <c r="C45" s="37">
        <v>0</v>
      </c>
      <c r="D45" s="37">
        <f t="shared" ref="D45" si="68">B45+C45</f>
        <v>275138.51</v>
      </c>
      <c r="E45" s="37">
        <v>50978.63</v>
      </c>
      <c r="F45" s="37">
        <v>50978.63</v>
      </c>
      <c r="G45" s="37">
        <f t="shared" ref="G45" si="69">D45-E45</f>
        <v>224159.88</v>
      </c>
    </row>
    <row r="46" spans="1:7" x14ac:dyDescent="0.2">
      <c r="A46" s="14" t="s">
        <v>171</v>
      </c>
      <c r="B46" s="37">
        <v>265106.49</v>
      </c>
      <c r="C46" s="37">
        <v>1900.08</v>
      </c>
      <c r="D46" s="37">
        <f t="shared" ref="D46" si="70">B46+C46</f>
        <v>267006.57</v>
      </c>
      <c r="E46" s="37">
        <v>47381.61</v>
      </c>
      <c r="F46" s="37">
        <v>47381.61</v>
      </c>
      <c r="G46" s="37">
        <f t="shared" ref="G46" si="71">D46-E46</f>
        <v>219624.96000000002</v>
      </c>
    </row>
    <row r="47" spans="1:7" x14ac:dyDescent="0.2">
      <c r="A47" s="14" t="s">
        <v>172</v>
      </c>
      <c r="B47" s="37">
        <v>130269.04</v>
      </c>
      <c r="C47" s="37">
        <v>0</v>
      </c>
      <c r="D47" s="37">
        <f t="shared" ref="D47" si="72">B47+C47</f>
        <v>130269.04</v>
      </c>
      <c r="E47" s="37">
        <v>21105.17</v>
      </c>
      <c r="F47" s="37">
        <v>21105.17</v>
      </c>
      <c r="G47" s="37">
        <f t="shared" ref="G47" si="73">D47-E47</f>
        <v>109163.87</v>
      </c>
    </row>
    <row r="48" spans="1:7" x14ac:dyDescent="0.2">
      <c r="A48" s="14" t="s">
        <v>173</v>
      </c>
      <c r="B48" s="37">
        <v>203955.41</v>
      </c>
      <c r="C48" s="37">
        <v>0</v>
      </c>
      <c r="D48" s="37">
        <f t="shared" ref="D48" si="74">B48+C48</f>
        <v>203955.41</v>
      </c>
      <c r="E48" s="37">
        <v>40193.24</v>
      </c>
      <c r="F48" s="37">
        <v>40193.24</v>
      </c>
      <c r="G48" s="37">
        <f t="shared" ref="G48" si="75">D48-E48</f>
        <v>163762.17000000001</v>
      </c>
    </row>
    <row r="49" spans="1:7" x14ac:dyDescent="0.2">
      <c r="A49" s="14" t="s">
        <v>174</v>
      </c>
      <c r="B49" s="37">
        <v>12502718</v>
      </c>
      <c r="C49" s="37">
        <v>250000</v>
      </c>
      <c r="D49" s="37">
        <f t="shared" ref="D49" si="76">B49+C49</f>
        <v>12752718</v>
      </c>
      <c r="E49" s="37">
        <v>3255643</v>
      </c>
      <c r="F49" s="37">
        <v>3255643</v>
      </c>
      <c r="G49" s="37">
        <f t="shared" ref="G49" si="77">D49-E49</f>
        <v>9497075</v>
      </c>
    </row>
    <row r="50" spans="1:7" x14ac:dyDescent="0.2">
      <c r="A50" s="14"/>
      <c r="B50" s="37"/>
      <c r="C50" s="37"/>
      <c r="D50" s="37"/>
      <c r="E50" s="37"/>
      <c r="F50" s="37"/>
      <c r="G50" s="37"/>
    </row>
    <row r="51" spans="1:7" x14ac:dyDescent="0.2">
      <c r="A51" s="14"/>
      <c r="B51" s="37"/>
      <c r="C51" s="37"/>
      <c r="D51" s="37"/>
      <c r="E51" s="37"/>
      <c r="F51" s="37"/>
      <c r="G51" s="37"/>
    </row>
    <row r="52" spans="1:7" x14ac:dyDescent="0.2">
      <c r="A52" s="28" t="s">
        <v>122</v>
      </c>
      <c r="B52" s="38">
        <f t="shared" ref="B52:G52" si="78">SUM(B5:B51)</f>
        <v>417239175.98000014</v>
      </c>
      <c r="C52" s="38">
        <f t="shared" si="78"/>
        <v>27329583.82</v>
      </c>
      <c r="D52" s="38">
        <f t="shared" si="78"/>
        <v>444568759.79999989</v>
      </c>
      <c r="E52" s="38">
        <f t="shared" si="78"/>
        <v>96774732.419999987</v>
      </c>
      <c r="F52" s="38">
        <f t="shared" si="78"/>
        <v>92748099.14000003</v>
      </c>
      <c r="G52" s="38">
        <f t="shared" si="78"/>
        <v>347794027.37999994</v>
      </c>
    </row>
    <row r="54" spans="1:7" ht="55.35" customHeight="1" x14ac:dyDescent="0.2">
      <c r="A54" s="34" t="s">
        <v>175</v>
      </c>
      <c r="B54" s="35"/>
      <c r="C54" s="35"/>
      <c r="D54" s="35"/>
      <c r="E54" s="35"/>
      <c r="F54" s="35"/>
      <c r="G54" s="36"/>
    </row>
    <row r="55" spans="1:7" x14ac:dyDescent="0.2">
      <c r="A55" s="19"/>
      <c r="B55" s="33" t="s">
        <v>56</v>
      </c>
      <c r="C55" s="29"/>
      <c r="D55" s="29"/>
      <c r="E55" s="29"/>
      <c r="F55" s="30"/>
      <c r="G55" s="31" t="s">
        <v>55</v>
      </c>
    </row>
    <row r="56" spans="1:7" ht="22.5" x14ac:dyDescent="0.2">
      <c r="A56" s="18" t="s">
        <v>50</v>
      </c>
      <c r="B56" s="2" t="s">
        <v>51</v>
      </c>
      <c r="C56" s="2" t="s">
        <v>114</v>
      </c>
      <c r="D56" s="2" t="s">
        <v>52</v>
      </c>
      <c r="E56" s="2" t="s">
        <v>53</v>
      </c>
      <c r="F56" s="2" t="s">
        <v>54</v>
      </c>
      <c r="G56" s="32"/>
    </row>
    <row r="57" spans="1:7" x14ac:dyDescent="0.2">
      <c r="A57" s="20"/>
      <c r="B57" s="21"/>
      <c r="C57" s="21"/>
      <c r="D57" s="21"/>
      <c r="E57" s="21"/>
      <c r="F57" s="21"/>
      <c r="G57" s="21"/>
    </row>
    <row r="58" spans="1:7" x14ac:dyDescent="0.2">
      <c r="A58" s="15" t="s">
        <v>8</v>
      </c>
      <c r="B58" s="37">
        <v>0</v>
      </c>
      <c r="C58" s="37">
        <v>0</v>
      </c>
      <c r="D58" s="37">
        <f>B58+C58</f>
        <v>0</v>
      </c>
      <c r="E58" s="37">
        <v>0</v>
      </c>
      <c r="F58" s="37">
        <v>0</v>
      </c>
      <c r="G58" s="37">
        <f>D58-E58</f>
        <v>0</v>
      </c>
    </row>
    <row r="59" spans="1:7" x14ac:dyDescent="0.2">
      <c r="A59" s="15" t="s">
        <v>9</v>
      </c>
      <c r="B59" s="37">
        <v>0</v>
      </c>
      <c r="C59" s="37">
        <v>0</v>
      </c>
      <c r="D59" s="37">
        <f t="shared" ref="D59:D61" si="79">B59+C59</f>
        <v>0</v>
      </c>
      <c r="E59" s="37">
        <v>0</v>
      </c>
      <c r="F59" s="37">
        <v>0</v>
      </c>
      <c r="G59" s="37">
        <f t="shared" ref="G59:G61" si="80">D59-E59</f>
        <v>0</v>
      </c>
    </row>
    <row r="60" spans="1:7" x14ac:dyDescent="0.2">
      <c r="A60" s="15" t="s">
        <v>10</v>
      </c>
      <c r="B60" s="37">
        <v>0</v>
      </c>
      <c r="C60" s="37">
        <v>0</v>
      </c>
      <c r="D60" s="37">
        <f t="shared" si="79"/>
        <v>0</v>
      </c>
      <c r="E60" s="37">
        <v>0</v>
      </c>
      <c r="F60" s="37">
        <v>0</v>
      </c>
      <c r="G60" s="37">
        <f t="shared" si="80"/>
        <v>0</v>
      </c>
    </row>
    <row r="61" spans="1:7" x14ac:dyDescent="0.2">
      <c r="A61" s="15" t="s">
        <v>123</v>
      </c>
      <c r="B61" s="37">
        <v>0</v>
      </c>
      <c r="C61" s="37">
        <v>0</v>
      </c>
      <c r="D61" s="37">
        <f t="shared" si="79"/>
        <v>0</v>
      </c>
      <c r="E61" s="37">
        <v>0</v>
      </c>
      <c r="F61" s="37">
        <v>0</v>
      </c>
      <c r="G61" s="37">
        <f t="shared" si="80"/>
        <v>0</v>
      </c>
    </row>
    <row r="62" spans="1:7" x14ac:dyDescent="0.2">
      <c r="A62" s="15"/>
      <c r="B62" s="37"/>
      <c r="C62" s="37"/>
      <c r="D62" s="37"/>
      <c r="E62" s="37"/>
      <c r="F62" s="37"/>
      <c r="G62" s="37"/>
    </row>
    <row r="63" spans="1:7" x14ac:dyDescent="0.2">
      <c r="A63" s="8" t="s">
        <v>122</v>
      </c>
      <c r="B63" s="38">
        <f t="shared" ref="B63:G63" si="81">SUM(B58:B61)</f>
        <v>0</v>
      </c>
      <c r="C63" s="38">
        <f t="shared" si="81"/>
        <v>0</v>
      </c>
      <c r="D63" s="38">
        <f t="shared" si="81"/>
        <v>0</v>
      </c>
      <c r="E63" s="38">
        <f t="shared" si="81"/>
        <v>0</v>
      </c>
      <c r="F63" s="38">
        <f t="shared" si="81"/>
        <v>0</v>
      </c>
      <c r="G63" s="38">
        <f t="shared" si="81"/>
        <v>0</v>
      </c>
    </row>
    <row r="66" spans="1:7" ht="59.45" customHeight="1" x14ac:dyDescent="0.2">
      <c r="A66" s="33" t="s">
        <v>175</v>
      </c>
      <c r="B66" s="29"/>
      <c r="C66" s="29"/>
      <c r="D66" s="29"/>
      <c r="E66" s="29"/>
      <c r="F66" s="29"/>
      <c r="G66" s="30"/>
    </row>
    <row r="67" spans="1:7" x14ac:dyDescent="0.2">
      <c r="A67" s="19"/>
      <c r="B67" s="33" t="s">
        <v>56</v>
      </c>
      <c r="C67" s="29"/>
      <c r="D67" s="29"/>
      <c r="E67" s="29"/>
      <c r="F67" s="30"/>
      <c r="G67" s="31" t="s">
        <v>55</v>
      </c>
    </row>
    <row r="68" spans="1:7" ht="22.5" x14ac:dyDescent="0.2">
      <c r="A68" s="18" t="s">
        <v>50</v>
      </c>
      <c r="B68" s="2" t="s">
        <v>51</v>
      </c>
      <c r="C68" s="2" t="s">
        <v>114</v>
      </c>
      <c r="D68" s="2" t="s">
        <v>52</v>
      </c>
      <c r="E68" s="2" t="s">
        <v>53</v>
      </c>
      <c r="F68" s="2" t="s">
        <v>54</v>
      </c>
      <c r="G68" s="32"/>
    </row>
    <row r="69" spans="1:7" x14ac:dyDescent="0.2">
      <c r="A69" s="20"/>
      <c r="B69" s="21"/>
      <c r="C69" s="21"/>
      <c r="D69" s="21"/>
      <c r="E69" s="21"/>
      <c r="F69" s="21"/>
      <c r="G69" s="21"/>
    </row>
    <row r="70" spans="1:7" x14ac:dyDescent="0.2">
      <c r="A70" s="16" t="s">
        <v>12</v>
      </c>
      <c r="B70" s="37">
        <v>0</v>
      </c>
      <c r="C70" s="37">
        <v>0</v>
      </c>
      <c r="D70" s="37">
        <f t="shared" ref="D70:D82" si="82">B70+C70</f>
        <v>0</v>
      </c>
      <c r="E70" s="37">
        <v>0</v>
      </c>
      <c r="F70" s="37">
        <v>0</v>
      </c>
      <c r="G70" s="37">
        <f t="shared" ref="G70:G82" si="83">D70-E70</f>
        <v>0</v>
      </c>
    </row>
    <row r="71" spans="1:7" x14ac:dyDescent="0.2">
      <c r="A71" s="16"/>
      <c r="B71" s="37"/>
      <c r="C71" s="37"/>
      <c r="D71" s="37"/>
      <c r="E71" s="37"/>
      <c r="F71" s="37"/>
      <c r="G71" s="37"/>
    </row>
    <row r="72" spans="1:7" x14ac:dyDescent="0.2">
      <c r="A72" s="16" t="s">
        <v>11</v>
      </c>
      <c r="B72" s="37">
        <v>0</v>
      </c>
      <c r="C72" s="37">
        <v>0</v>
      </c>
      <c r="D72" s="37">
        <f t="shared" si="82"/>
        <v>0</v>
      </c>
      <c r="E72" s="37">
        <v>0</v>
      </c>
      <c r="F72" s="37">
        <v>0</v>
      </c>
      <c r="G72" s="37">
        <f t="shared" si="83"/>
        <v>0</v>
      </c>
    </row>
    <row r="73" spans="1:7" x14ac:dyDescent="0.2">
      <c r="A73" s="16"/>
      <c r="B73" s="37"/>
      <c r="C73" s="37"/>
      <c r="D73" s="37"/>
      <c r="E73" s="37"/>
      <c r="F73" s="37"/>
      <c r="G73" s="37"/>
    </row>
    <row r="74" spans="1:7" x14ac:dyDescent="0.2">
      <c r="A74" s="16" t="s">
        <v>13</v>
      </c>
      <c r="B74" s="37">
        <v>0</v>
      </c>
      <c r="C74" s="37">
        <v>0</v>
      </c>
      <c r="D74" s="37">
        <f t="shared" si="82"/>
        <v>0</v>
      </c>
      <c r="E74" s="37">
        <v>0</v>
      </c>
      <c r="F74" s="37">
        <v>0</v>
      </c>
      <c r="G74" s="37">
        <f t="shared" si="83"/>
        <v>0</v>
      </c>
    </row>
    <row r="75" spans="1:7" x14ac:dyDescent="0.2">
      <c r="A75" s="16"/>
      <c r="B75" s="37"/>
      <c r="C75" s="37"/>
      <c r="D75" s="37"/>
      <c r="E75" s="37"/>
      <c r="F75" s="37"/>
      <c r="G75" s="37"/>
    </row>
    <row r="76" spans="1:7" x14ac:dyDescent="0.2">
      <c r="A76" s="16" t="s">
        <v>25</v>
      </c>
      <c r="B76" s="37">
        <v>0</v>
      </c>
      <c r="C76" s="37">
        <v>0</v>
      </c>
      <c r="D76" s="37">
        <f t="shared" si="82"/>
        <v>0</v>
      </c>
      <c r="E76" s="37">
        <v>0</v>
      </c>
      <c r="F76" s="37">
        <v>0</v>
      </c>
      <c r="G76" s="37">
        <f t="shared" si="83"/>
        <v>0</v>
      </c>
    </row>
    <row r="77" spans="1:7" x14ac:dyDescent="0.2">
      <c r="A77" s="16"/>
      <c r="B77" s="37"/>
      <c r="C77" s="37"/>
      <c r="D77" s="37"/>
      <c r="E77" s="37"/>
      <c r="F77" s="37"/>
      <c r="G77" s="37"/>
    </row>
    <row r="78" spans="1:7" ht="22.5" x14ac:dyDescent="0.2">
      <c r="A78" s="16" t="s">
        <v>26</v>
      </c>
      <c r="B78" s="37">
        <v>0</v>
      </c>
      <c r="C78" s="37">
        <v>0</v>
      </c>
      <c r="D78" s="37">
        <f t="shared" si="82"/>
        <v>0</v>
      </c>
      <c r="E78" s="37">
        <v>0</v>
      </c>
      <c r="F78" s="37">
        <v>0</v>
      </c>
      <c r="G78" s="37">
        <f t="shared" si="83"/>
        <v>0</v>
      </c>
    </row>
    <row r="79" spans="1:7" x14ac:dyDescent="0.2">
      <c r="A79" s="16"/>
      <c r="B79" s="37"/>
      <c r="C79" s="37"/>
      <c r="D79" s="37"/>
      <c r="E79" s="37"/>
      <c r="F79" s="37"/>
      <c r="G79" s="37"/>
    </row>
    <row r="80" spans="1:7" ht="22.5" x14ac:dyDescent="0.2">
      <c r="A80" s="16" t="s">
        <v>124</v>
      </c>
      <c r="B80" s="37">
        <v>0</v>
      </c>
      <c r="C80" s="37">
        <v>0</v>
      </c>
      <c r="D80" s="37">
        <f t="shared" ref="D80" si="84">B80+C80</f>
        <v>0</v>
      </c>
      <c r="E80" s="37">
        <v>0</v>
      </c>
      <c r="F80" s="37">
        <v>0</v>
      </c>
      <c r="G80" s="37">
        <f t="shared" ref="G80" si="85">D80-E80</f>
        <v>0</v>
      </c>
    </row>
    <row r="81" spans="1:7" x14ac:dyDescent="0.2">
      <c r="A81" s="16"/>
      <c r="B81" s="37"/>
      <c r="C81" s="37"/>
      <c r="D81" s="37"/>
      <c r="E81" s="37"/>
      <c r="F81" s="37"/>
      <c r="G81" s="37"/>
    </row>
    <row r="82" spans="1:7" x14ac:dyDescent="0.2">
      <c r="A82" s="16" t="s">
        <v>14</v>
      </c>
      <c r="B82" s="37">
        <v>0</v>
      </c>
      <c r="C82" s="37">
        <v>0</v>
      </c>
      <c r="D82" s="37">
        <f t="shared" si="82"/>
        <v>0</v>
      </c>
      <c r="E82" s="37">
        <v>0</v>
      </c>
      <c r="F82" s="37">
        <v>0</v>
      </c>
      <c r="G82" s="37">
        <f t="shared" si="83"/>
        <v>0</v>
      </c>
    </row>
    <row r="83" spans="1:7" x14ac:dyDescent="0.2">
      <c r="A83" s="16"/>
      <c r="B83" s="37"/>
      <c r="C83" s="37"/>
      <c r="D83" s="37"/>
      <c r="E83" s="37"/>
      <c r="F83" s="37"/>
      <c r="G83" s="37"/>
    </row>
    <row r="84" spans="1:7" x14ac:dyDescent="0.2">
      <c r="A84" s="16" t="s">
        <v>125</v>
      </c>
      <c r="B84" s="37">
        <v>12708000</v>
      </c>
      <c r="C84" s="37">
        <v>250000</v>
      </c>
      <c r="D84" s="37">
        <f t="shared" ref="D84" si="86">B84+C84</f>
        <v>12958000</v>
      </c>
      <c r="E84" s="37">
        <v>3250000</v>
      </c>
      <c r="F84" s="37">
        <v>3250000</v>
      </c>
      <c r="G84" s="37">
        <f t="shared" ref="G84" si="87">D84-E84</f>
        <v>9708000</v>
      </c>
    </row>
    <row r="85" spans="1:7" x14ac:dyDescent="0.2">
      <c r="A85" s="16"/>
      <c r="B85" s="37"/>
      <c r="C85" s="37"/>
      <c r="D85" s="37"/>
      <c r="E85" s="37"/>
      <c r="F85" s="37"/>
      <c r="G85" s="37"/>
    </row>
    <row r="86" spans="1:7" x14ac:dyDescent="0.2">
      <c r="A86" s="8" t="s">
        <v>122</v>
      </c>
      <c r="B86" s="38">
        <f t="shared" ref="B86:G86" si="88">SUM(B70:B84)</f>
        <v>12708000</v>
      </c>
      <c r="C86" s="38">
        <f t="shared" si="88"/>
        <v>250000</v>
      </c>
      <c r="D86" s="38">
        <f t="shared" si="88"/>
        <v>12958000</v>
      </c>
      <c r="E86" s="38">
        <f t="shared" si="88"/>
        <v>3250000</v>
      </c>
      <c r="F86" s="38">
        <f t="shared" si="88"/>
        <v>3250000</v>
      </c>
      <c r="G86" s="38">
        <f t="shared" si="88"/>
        <v>9708000</v>
      </c>
    </row>
    <row r="88" spans="1:7" x14ac:dyDescent="0.2">
      <c r="A88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54:G54"/>
    <mergeCell ref="G67:G68"/>
    <mergeCell ref="G55:G56"/>
    <mergeCell ref="A66:G66"/>
    <mergeCell ref="B2:F2"/>
    <mergeCell ref="B55:F55"/>
    <mergeCell ref="B67:F67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view="pageBreakPreview" zoomScale="60" zoomScaleNormal="100" workbookViewId="0">
      <selection activeCell="A24" sqref="A24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3" t="s">
        <v>129</v>
      </c>
      <c r="B1" s="29"/>
      <c r="C1" s="29"/>
      <c r="D1" s="29"/>
      <c r="E1" s="29"/>
      <c r="F1" s="29"/>
      <c r="G1" s="30"/>
    </row>
    <row r="2" spans="1:7" x14ac:dyDescent="0.2">
      <c r="A2" s="19"/>
      <c r="B2" s="33" t="s">
        <v>56</v>
      </c>
      <c r="C2" s="29"/>
      <c r="D2" s="29"/>
      <c r="E2" s="29"/>
      <c r="F2" s="30"/>
      <c r="G2" s="31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2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6" t="s">
        <v>0</v>
      </c>
      <c r="B5" s="37">
        <v>387387204.81</v>
      </c>
      <c r="C5" s="37">
        <v>8583977.9299999997</v>
      </c>
      <c r="D5" s="37">
        <f>B5+C5</f>
        <v>395971182.74000001</v>
      </c>
      <c r="E5" s="37">
        <v>74980468.769999996</v>
      </c>
      <c r="F5" s="37">
        <v>71286231.329999998</v>
      </c>
      <c r="G5" s="37">
        <f>D5-E5</f>
        <v>320990713.97000003</v>
      </c>
    </row>
    <row r="6" spans="1:7" x14ac:dyDescent="0.2">
      <c r="A6" s="26"/>
      <c r="B6" s="37"/>
      <c r="C6" s="37"/>
      <c r="D6" s="37"/>
      <c r="E6" s="37"/>
      <c r="F6" s="37"/>
      <c r="G6" s="37"/>
    </row>
    <row r="7" spans="1:7" x14ac:dyDescent="0.2">
      <c r="A7" s="26" t="s">
        <v>1</v>
      </c>
      <c r="B7" s="37">
        <v>6732930.7300000004</v>
      </c>
      <c r="C7" s="37">
        <v>18713045.93</v>
      </c>
      <c r="D7" s="37">
        <f>B7+C7</f>
        <v>25445976.66</v>
      </c>
      <c r="E7" s="37">
        <v>16223413.85</v>
      </c>
      <c r="F7" s="37">
        <v>15891018.01</v>
      </c>
      <c r="G7" s="37">
        <f>D7-E7</f>
        <v>9222562.8100000005</v>
      </c>
    </row>
    <row r="8" spans="1:7" x14ac:dyDescent="0.2">
      <c r="A8" s="26"/>
      <c r="B8" s="37"/>
      <c r="C8" s="37"/>
      <c r="D8" s="37"/>
      <c r="E8" s="37"/>
      <c r="F8" s="37"/>
      <c r="G8" s="37"/>
    </row>
    <row r="9" spans="1:7" x14ac:dyDescent="0.2">
      <c r="A9" s="26" t="s">
        <v>2</v>
      </c>
      <c r="B9" s="37">
        <v>19000000</v>
      </c>
      <c r="C9" s="37">
        <v>0</v>
      </c>
      <c r="D9" s="37">
        <f>B9+C9</f>
        <v>19000000</v>
      </c>
      <c r="E9" s="37">
        <v>4749999</v>
      </c>
      <c r="F9" s="37">
        <v>4749999</v>
      </c>
      <c r="G9" s="37">
        <f>D9-E9</f>
        <v>14250001</v>
      </c>
    </row>
    <row r="10" spans="1:7" x14ac:dyDescent="0.2">
      <c r="A10" s="26"/>
      <c r="B10" s="37"/>
      <c r="C10" s="37"/>
      <c r="D10" s="37"/>
      <c r="E10" s="37"/>
      <c r="F10" s="37"/>
      <c r="G10" s="37"/>
    </row>
    <row r="11" spans="1:7" x14ac:dyDescent="0.2">
      <c r="A11" s="26" t="s">
        <v>39</v>
      </c>
      <c r="B11" s="37">
        <v>4119040.44</v>
      </c>
      <c r="C11" s="37">
        <v>32559.96</v>
      </c>
      <c r="D11" s="37">
        <f>B11+C11</f>
        <v>4151600.4</v>
      </c>
      <c r="E11" s="37">
        <v>820850.8</v>
      </c>
      <c r="F11" s="37">
        <v>820850.8</v>
      </c>
      <c r="G11" s="37">
        <f>D11-E11</f>
        <v>3330749.5999999996</v>
      </c>
    </row>
    <row r="12" spans="1:7" x14ac:dyDescent="0.2">
      <c r="A12" s="26"/>
      <c r="B12" s="37"/>
      <c r="C12" s="37"/>
      <c r="D12" s="37"/>
      <c r="E12" s="37"/>
      <c r="F12" s="37"/>
      <c r="G12" s="37"/>
    </row>
    <row r="13" spans="1:7" x14ac:dyDescent="0.2">
      <c r="A13" s="27" t="s">
        <v>36</v>
      </c>
      <c r="B13" s="37">
        <v>0</v>
      </c>
      <c r="C13" s="37">
        <v>0</v>
      </c>
      <c r="D13" s="37">
        <f>B13+C13</f>
        <v>0</v>
      </c>
      <c r="E13" s="37">
        <v>0</v>
      </c>
      <c r="F13" s="37">
        <v>0</v>
      </c>
      <c r="G13" s="37">
        <f>D13-E13</f>
        <v>0</v>
      </c>
    </row>
    <row r="14" spans="1:7" x14ac:dyDescent="0.2">
      <c r="A14" s="22"/>
      <c r="B14" s="39"/>
      <c r="C14" s="39"/>
      <c r="D14" s="39"/>
      <c r="E14" s="39"/>
      <c r="F14" s="39"/>
      <c r="G14" s="39"/>
    </row>
    <row r="15" spans="1:7" x14ac:dyDescent="0.2">
      <c r="A15" s="7" t="s">
        <v>122</v>
      </c>
      <c r="B15" s="40">
        <f t="shared" ref="B15:G15" si="0">SUM(B5+B7+B9+B11+B13)</f>
        <v>417239175.98000002</v>
      </c>
      <c r="C15" s="40">
        <f t="shared" si="0"/>
        <v>27329583.82</v>
      </c>
      <c r="D15" s="40">
        <f t="shared" si="0"/>
        <v>444568759.80000001</v>
      </c>
      <c r="E15" s="40">
        <f t="shared" si="0"/>
        <v>96774732.419999987</v>
      </c>
      <c r="F15" s="40">
        <f t="shared" si="0"/>
        <v>92748099.140000001</v>
      </c>
      <c r="G15" s="40">
        <f t="shared" si="0"/>
        <v>347794027.38000005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view="pageBreakPreview" topLeftCell="A58" zoomScale="60" zoomScaleNormal="100" workbookViewId="0">
      <selection activeCell="A82" sqref="A8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9" t="s">
        <v>128</v>
      </c>
      <c r="B1" s="29"/>
      <c r="C1" s="29"/>
      <c r="D1" s="29"/>
      <c r="E1" s="29"/>
      <c r="F1" s="29"/>
      <c r="G1" s="30"/>
    </row>
    <row r="2" spans="1:8" x14ac:dyDescent="0.2">
      <c r="A2" s="19"/>
      <c r="B2" s="33" t="s">
        <v>56</v>
      </c>
      <c r="C2" s="29"/>
      <c r="D2" s="29"/>
      <c r="E2" s="29"/>
      <c r="F2" s="30"/>
      <c r="G2" s="31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2"/>
    </row>
    <row r="4" spans="1:8" x14ac:dyDescent="0.2">
      <c r="A4" s="9" t="s">
        <v>57</v>
      </c>
      <c r="B4" s="41">
        <f>SUM(B5:B11)</f>
        <v>183962607.52000001</v>
      </c>
      <c r="C4" s="41">
        <f>SUM(C5:C11)</f>
        <v>3671807.93</v>
      </c>
      <c r="D4" s="41">
        <f>B4+C4</f>
        <v>187634415.45000002</v>
      </c>
      <c r="E4" s="41">
        <f>SUM(E5:E11)</f>
        <v>39225932.480000004</v>
      </c>
      <c r="F4" s="41">
        <f>SUM(F5:F11)</f>
        <v>39225932.480000004</v>
      </c>
      <c r="G4" s="41">
        <f>D4-E4</f>
        <v>148408482.97000003</v>
      </c>
    </row>
    <row r="5" spans="1:8" x14ac:dyDescent="0.2">
      <c r="A5" s="11" t="s">
        <v>61</v>
      </c>
      <c r="B5" s="37">
        <v>73340336.450000003</v>
      </c>
      <c r="C5" s="37">
        <v>1393458.25</v>
      </c>
      <c r="D5" s="37">
        <f t="shared" ref="D5:D68" si="0">B5+C5</f>
        <v>74733794.700000003</v>
      </c>
      <c r="E5" s="37">
        <v>16243001.439999999</v>
      </c>
      <c r="F5" s="37">
        <v>16243001.439999999</v>
      </c>
      <c r="G5" s="37">
        <f t="shared" ref="G5:G68" si="1">D5-E5</f>
        <v>58490793.260000005</v>
      </c>
      <c r="H5" s="6">
        <v>1100</v>
      </c>
    </row>
    <row r="6" spans="1:8" x14ac:dyDescent="0.2">
      <c r="A6" s="11" t="s">
        <v>62</v>
      </c>
      <c r="B6" s="37">
        <v>8004348.3300000001</v>
      </c>
      <c r="C6" s="37">
        <v>0</v>
      </c>
      <c r="D6" s="37">
        <f t="shared" si="0"/>
        <v>8004348.3300000001</v>
      </c>
      <c r="E6" s="37">
        <v>2954463.81</v>
      </c>
      <c r="F6" s="37">
        <v>2954463.81</v>
      </c>
      <c r="G6" s="37">
        <f t="shared" si="1"/>
        <v>5049884.5199999996</v>
      </c>
      <c r="H6" s="6">
        <v>1200</v>
      </c>
    </row>
    <row r="7" spans="1:8" x14ac:dyDescent="0.2">
      <c r="A7" s="11" t="s">
        <v>63</v>
      </c>
      <c r="B7" s="37">
        <v>13126962.01</v>
      </c>
      <c r="C7" s="37">
        <v>390580.32</v>
      </c>
      <c r="D7" s="37">
        <f t="shared" si="0"/>
        <v>13517542.33</v>
      </c>
      <c r="E7" s="37">
        <v>724325.62</v>
      </c>
      <c r="F7" s="37">
        <v>724325.62</v>
      </c>
      <c r="G7" s="37">
        <f t="shared" si="1"/>
        <v>12793216.710000001</v>
      </c>
      <c r="H7" s="6">
        <v>1300</v>
      </c>
    </row>
    <row r="8" spans="1:8" x14ac:dyDescent="0.2">
      <c r="A8" s="11" t="s">
        <v>33</v>
      </c>
      <c r="B8" s="37">
        <v>13285517.26</v>
      </c>
      <c r="C8" s="37">
        <v>0</v>
      </c>
      <c r="D8" s="37">
        <f t="shared" si="0"/>
        <v>13285517.26</v>
      </c>
      <c r="E8" s="37">
        <v>3935561.29</v>
      </c>
      <c r="F8" s="37">
        <v>3935561.29</v>
      </c>
      <c r="G8" s="37">
        <f t="shared" si="1"/>
        <v>9349955.9699999988</v>
      </c>
      <c r="H8" s="6">
        <v>1400</v>
      </c>
    </row>
    <row r="9" spans="1:8" x14ac:dyDescent="0.2">
      <c r="A9" s="11" t="s">
        <v>64</v>
      </c>
      <c r="B9" s="37">
        <v>76204186.150000006</v>
      </c>
      <c r="C9" s="37">
        <v>1887769.36</v>
      </c>
      <c r="D9" s="37">
        <f t="shared" si="0"/>
        <v>78091955.510000005</v>
      </c>
      <c r="E9" s="37">
        <v>15368580.32</v>
      </c>
      <c r="F9" s="37">
        <v>15368580.32</v>
      </c>
      <c r="G9" s="37">
        <f t="shared" si="1"/>
        <v>62723375.190000005</v>
      </c>
      <c r="H9" s="6">
        <v>1500</v>
      </c>
    </row>
    <row r="10" spans="1:8" x14ac:dyDescent="0.2">
      <c r="A10" s="11" t="s">
        <v>34</v>
      </c>
      <c r="B10" s="37">
        <v>0</v>
      </c>
      <c r="C10" s="37">
        <v>0</v>
      </c>
      <c r="D10" s="37">
        <f t="shared" si="0"/>
        <v>0</v>
      </c>
      <c r="E10" s="37">
        <v>0</v>
      </c>
      <c r="F10" s="37">
        <v>0</v>
      </c>
      <c r="G10" s="37">
        <f t="shared" si="1"/>
        <v>0</v>
      </c>
      <c r="H10" s="6">
        <v>1600</v>
      </c>
    </row>
    <row r="11" spans="1:8" x14ac:dyDescent="0.2">
      <c r="A11" s="11" t="s">
        <v>65</v>
      </c>
      <c r="B11" s="37">
        <v>1257.32</v>
      </c>
      <c r="C11" s="37">
        <v>0</v>
      </c>
      <c r="D11" s="37">
        <f t="shared" si="0"/>
        <v>1257.32</v>
      </c>
      <c r="E11" s="37">
        <v>0</v>
      </c>
      <c r="F11" s="37">
        <v>0</v>
      </c>
      <c r="G11" s="37">
        <f t="shared" si="1"/>
        <v>1257.32</v>
      </c>
      <c r="H11" s="6">
        <v>1700</v>
      </c>
    </row>
    <row r="12" spans="1:8" x14ac:dyDescent="0.2">
      <c r="A12" s="9" t="s">
        <v>117</v>
      </c>
      <c r="B12" s="42">
        <f>SUM(B13:B21)</f>
        <v>47233006.390000015</v>
      </c>
      <c r="C12" s="42">
        <f>SUM(C13:C21)</f>
        <v>-308913.48</v>
      </c>
      <c r="D12" s="42">
        <f t="shared" si="0"/>
        <v>46924092.910000019</v>
      </c>
      <c r="E12" s="42">
        <f>SUM(E13:E21)</f>
        <v>8445680.7200000007</v>
      </c>
      <c r="F12" s="42">
        <f>SUM(F13:F21)</f>
        <v>8325890.1100000003</v>
      </c>
      <c r="G12" s="42">
        <f t="shared" si="1"/>
        <v>38478412.19000002</v>
      </c>
      <c r="H12" s="10">
        <v>0</v>
      </c>
    </row>
    <row r="13" spans="1:8" x14ac:dyDescent="0.2">
      <c r="A13" s="11" t="s">
        <v>66</v>
      </c>
      <c r="B13" s="37">
        <v>6734632.9900000002</v>
      </c>
      <c r="C13" s="37">
        <v>-4822.24</v>
      </c>
      <c r="D13" s="37">
        <f t="shared" si="0"/>
        <v>6729810.75</v>
      </c>
      <c r="E13" s="37">
        <v>1396553.75</v>
      </c>
      <c r="F13" s="37">
        <v>1393922.75</v>
      </c>
      <c r="G13" s="37">
        <f t="shared" si="1"/>
        <v>5333257</v>
      </c>
      <c r="H13" s="6">
        <v>2100</v>
      </c>
    </row>
    <row r="14" spans="1:8" x14ac:dyDescent="0.2">
      <c r="A14" s="11" t="s">
        <v>67</v>
      </c>
      <c r="B14" s="37">
        <v>1487160.83</v>
      </c>
      <c r="C14" s="37">
        <v>14772.08</v>
      </c>
      <c r="D14" s="37">
        <f t="shared" si="0"/>
        <v>1501932.9100000001</v>
      </c>
      <c r="E14" s="37">
        <v>227119.29</v>
      </c>
      <c r="F14" s="37">
        <v>224977.27</v>
      </c>
      <c r="G14" s="37">
        <f t="shared" si="1"/>
        <v>1274813.6200000001</v>
      </c>
      <c r="H14" s="6">
        <v>2200</v>
      </c>
    </row>
    <row r="15" spans="1:8" x14ac:dyDescent="0.2">
      <c r="A15" s="11" t="s">
        <v>68</v>
      </c>
      <c r="B15" s="37">
        <v>84332</v>
      </c>
      <c r="C15" s="37">
        <v>0</v>
      </c>
      <c r="D15" s="37">
        <f t="shared" si="0"/>
        <v>84332</v>
      </c>
      <c r="E15" s="37">
        <v>0</v>
      </c>
      <c r="F15" s="37">
        <v>0</v>
      </c>
      <c r="G15" s="37">
        <f t="shared" si="1"/>
        <v>84332</v>
      </c>
      <c r="H15" s="6">
        <v>2300</v>
      </c>
    </row>
    <row r="16" spans="1:8" x14ac:dyDescent="0.2">
      <c r="A16" s="11" t="s">
        <v>69</v>
      </c>
      <c r="B16" s="37">
        <v>5888251.6900000004</v>
      </c>
      <c r="C16" s="37">
        <v>477096.68</v>
      </c>
      <c r="D16" s="37">
        <f t="shared" si="0"/>
        <v>6365348.3700000001</v>
      </c>
      <c r="E16" s="37">
        <v>645975.42000000004</v>
      </c>
      <c r="F16" s="37">
        <v>607880.62</v>
      </c>
      <c r="G16" s="37">
        <f t="shared" si="1"/>
        <v>5719372.9500000002</v>
      </c>
      <c r="H16" s="6">
        <v>2400</v>
      </c>
    </row>
    <row r="17" spans="1:8" x14ac:dyDescent="0.2">
      <c r="A17" s="11" t="s">
        <v>70</v>
      </c>
      <c r="B17" s="37">
        <v>1112440.8899999999</v>
      </c>
      <c r="C17" s="37">
        <v>76000</v>
      </c>
      <c r="D17" s="37">
        <f t="shared" si="0"/>
        <v>1188440.8899999999</v>
      </c>
      <c r="E17" s="37">
        <v>281020.75</v>
      </c>
      <c r="F17" s="37">
        <v>206033.93</v>
      </c>
      <c r="G17" s="37">
        <f t="shared" si="1"/>
        <v>907420.1399999999</v>
      </c>
      <c r="H17" s="6">
        <v>2500</v>
      </c>
    </row>
    <row r="18" spans="1:8" x14ac:dyDescent="0.2">
      <c r="A18" s="11" t="s">
        <v>71</v>
      </c>
      <c r="B18" s="37">
        <v>21055692.920000002</v>
      </c>
      <c r="C18" s="37">
        <v>476572.14</v>
      </c>
      <c r="D18" s="37">
        <f t="shared" si="0"/>
        <v>21532265.060000002</v>
      </c>
      <c r="E18" s="37">
        <v>4596796.74</v>
      </c>
      <c r="F18" s="37">
        <v>4594860.7699999996</v>
      </c>
      <c r="G18" s="37">
        <f t="shared" si="1"/>
        <v>16935468.32</v>
      </c>
      <c r="H18" s="6">
        <v>2600</v>
      </c>
    </row>
    <row r="19" spans="1:8" x14ac:dyDescent="0.2">
      <c r="A19" s="11" t="s">
        <v>72</v>
      </c>
      <c r="B19" s="37">
        <v>5582524.8399999999</v>
      </c>
      <c r="C19" s="37">
        <v>-1109573.3400000001</v>
      </c>
      <c r="D19" s="37">
        <f t="shared" si="0"/>
        <v>4472951.5</v>
      </c>
      <c r="E19" s="37">
        <v>430538.23999999999</v>
      </c>
      <c r="F19" s="37">
        <v>430538.23999999999</v>
      </c>
      <c r="G19" s="37">
        <f t="shared" si="1"/>
        <v>4042413.26</v>
      </c>
      <c r="H19" s="6">
        <v>2700</v>
      </c>
    </row>
    <row r="20" spans="1:8" x14ac:dyDescent="0.2">
      <c r="A20" s="11" t="s">
        <v>73</v>
      </c>
      <c r="B20" s="37">
        <v>1924088.32</v>
      </c>
      <c r="C20" s="37">
        <v>-549288.31999999995</v>
      </c>
      <c r="D20" s="37">
        <f t="shared" si="0"/>
        <v>1374800</v>
      </c>
      <c r="E20" s="37">
        <v>0</v>
      </c>
      <c r="F20" s="37">
        <v>0</v>
      </c>
      <c r="G20" s="37">
        <f t="shared" si="1"/>
        <v>1374800</v>
      </c>
      <c r="H20" s="6">
        <v>2800</v>
      </c>
    </row>
    <row r="21" spans="1:8" x14ac:dyDescent="0.2">
      <c r="A21" s="11" t="s">
        <v>74</v>
      </c>
      <c r="B21" s="37">
        <v>3363881.91</v>
      </c>
      <c r="C21" s="37">
        <v>310329.52</v>
      </c>
      <c r="D21" s="37">
        <f t="shared" si="0"/>
        <v>3674211.43</v>
      </c>
      <c r="E21" s="37">
        <v>867676.53</v>
      </c>
      <c r="F21" s="37">
        <v>867676.53</v>
      </c>
      <c r="G21" s="37">
        <f t="shared" si="1"/>
        <v>2806534.9000000004</v>
      </c>
      <c r="H21" s="6">
        <v>2900</v>
      </c>
    </row>
    <row r="22" spans="1:8" x14ac:dyDescent="0.2">
      <c r="A22" s="9" t="s">
        <v>58</v>
      </c>
      <c r="B22" s="42">
        <f>SUM(B23:B31)</f>
        <v>84656965.530000016</v>
      </c>
      <c r="C22" s="42">
        <f>SUM(C23:C31)</f>
        <v>3377976.2700000005</v>
      </c>
      <c r="D22" s="42">
        <f t="shared" si="0"/>
        <v>88034941.800000012</v>
      </c>
      <c r="E22" s="42">
        <f>SUM(E23:E31)</f>
        <v>19782452.789999999</v>
      </c>
      <c r="F22" s="42">
        <f>SUM(F23:F31)</f>
        <v>16306449.579999998</v>
      </c>
      <c r="G22" s="42">
        <f t="shared" si="1"/>
        <v>68252489.01000002</v>
      </c>
      <c r="H22" s="10">
        <v>0</v>
      </c>
    </row>
    <row r="23" spans="1:8" x14ac:dyDescent="0.2">
      <c r="A23" s="11" t="s">
        <v>75</v>
      </c>
      <c r="B23" s="37">
        <v>19219922.559999999</v>
      </c>
      <c r="C23" s="37">
        <v>-860607.23</v>
      </c>
      <c r="D23" s="37">
        <f t="shared" si="0"/>
        <v>18359315.329999998</v>
      </c>
      <c r="E23" s="37">
        <v>4991618.16</v>
      </c>
      <c r="F23" s="37">
        <v>1723647.95</v>
      </c>
      <c r="G23" s="37">
        <f t="shared" si="1"/>
        <v>13367697.169999998</v>
      </c>
      <c r="H23" s="6">
        <v>3100</v>
      </c>
    </row>
    <row r="24" spans="1:8" x14ac:dyDescent="0.2">
      <c r="A24" s="11" t="s">
        <v>76</v>
      </c>
      <c r="B24" s="37">
        <v>12432057.9</v>
      </c>
      <c r="C24" s="37">
        <v>80051.78</v>
      </c>
      <c r="D24" s="37">
        <f t="shared" si="0"/>
        <v>12512109.68</v>
      </c>
      <c r="E24" s="37">
        <v>2430327.9</v>
      </c>
      <c r="F24" s="37">
        <v>2430327.9</v>
      </c>
      <c r="G24" s="37">
        <f t="shared" si="1"/>
        <v>10081781.779999999</v>
      </c>
      <c r="H24" s="6">
        <v>3200</v>
      </c>
    </row>
    <row r="25" spans="1:8" x14ac:dyDescent="0.2">
      <c r="A25" s="11" t="s">
        <v>77</v>
      </c>
      <c r="B25" s="37">
        <v>8124963.3799999999</v>
      </c>
      <c r="C25" s="37">
        <v>230220.08</v>
      </c>
      <c r="D25" s="37">
        <f t="shared" si="0"/>
        <v>8355183.46</v>
      </c>
      <c r="E25" s="37">
        <v>1626865.48</v>
      </c>
      <c r="F25" s="37">
        <v>1626865.48</v>
      </c>
      <c r="G25" s="37">
        <f t="shared" si="1"/>
        <v>6728317.9800000004</v>
      </c>
      <c r="H25" s="6">
        <v>3300</v>
      </c>
    </row>
    <row r="26" spans="1:8" x14ac:dyDescent="0.2">
      <c r="A26" s="11" t="s">
        <v>78</v>
      </c>
      <c r="B26" s="37">
        <v>1780899.42</v>
      </c>
      <c r="C26" s="37">
        <v>15269.3</v>
      </c>
      <c r="D26" s="37">
        <f t="shared" si="0"/>
        <v>1796168.72</v>
      </c>
      <c r="E26" s="37">
        <v>169290</v>
      </c>
      <c r="F26" s="37">
        <v>169290</v>
      </c>
      <c r="G26" s="37">
        <f t="shared" si="1"/>
        <v>1626878.72</v>
      </c>
      <c r="H26" s="6">
        <v>3400</v>
      </c>
    </row>
    <row r="27" spans="1:8" x14ac:dyDescent="0.2">
      <c r="A27" s="11" t="s">
        <v>79</v>
      </c>
      <c r="B27" s="37">
        <v>5786653.9500000002</v>
      </c>
      <c r="C27" s="37">
        <v>3883747.02</v>
      </c>
      <c r="D27" s="37">
        <f t="shared" si="0"/>
        <v>9670400.9700000007</v>
      </c>
      <c r="E27" s="37">
        <v>1734032.1</v>
      </c>
      <c r="F27" s="37">
        <v>1718720.1</v>
      </c>
      <c r="G27" s="37">
        <f t="shared" si="1"/>
        <v>7936368.870000001</v>
      </c>
      <c r="H27" s="6">
        <v>3500</v>
      </c>
    </row>
    <row r="28" spans="1:8" x14ac:dyDescent="0.2">
      <c r="A28" s="11" t="s">
        <v>126</v>
      </c>
      <c r="B28" s="37">
        <v>2901016.28</v>
      </c>
      <c r="C28" s="37">
        <v>0</v>
      </c>
      <c r="D28" s="37">
        <f t="shared" si="0"/>
        <v>2901016.28</v>
      </c>
      <c r="E28" s="37">
        <v>338949.03</v>
      </c>
      <c r="F28" s="37">
        <v>338699.03</v>
      </c>
      <c r="G28" s="37">
        <f t="shared" si="1"/>
        <v>2562067.25</v>
      </c>
      <c r="H28" s="6">
        <v>3600</v>
      </c>
    </row>
    <row r="29" spans="1:8" x14ac:dyDescent="0.2">
      <c r="A29" s="11" t="s">
        <v>80</v>
      </c>
      <c r="B29" s="37">
        <v>478795.23</v>
      </c>
      <c r="C29" s="37">
        <v>10038</v>
      </c>
      <c r="D29" s="37">
        <f t="shared" si="0"/>
        <v>488833.23</v>
      </c>
      <c r="E29" s="37">
        <v>33734.18</v>
      </c>
      <c r="F29" s="37">
        <v>32027.18</v>
      </c>
      <c r="G29" s="37">
        <f t="shared" si="1"/>
        <v>455099.05</v>
      </c>
      <c r="H29" s="6">
        <v>3700</v>
      </c>
    </row>
    <row r="30" spans="1:8" x14ac:dyDescent="0.2">
      <c r="A30" s="11" t="s">
        <v>81</v>
      </c>
      <c r="B30" s="37">
        <v>12519086.050000001</v>
      </c>
      <c r="C30" s="37">
        <v>10231.200000000001</v>
      </c>
      <c r="D30" s="37">
        <f t="shared" si="0"/>
        <v>12529317.25</v>
      </c>
      <c r="E30" s="37">
        <v>2128083.8199999998</v>
      </c>
      <c r="F30" s="37">
        <v>2117922.8199999998</v>
      </c>
      <c r="G30" s="37">
        <f t="shared" si="1"/>
        <v>10401233.43</v>
      </c>
      <c r="H30" s="6">
        <v>3800</v>
      </c>
    </row>
    <row r="31" spans="1:8" x14ac:dyDescent="0.2">
      <c r="A31" s="11" t="s">
        <v>18</v>
      </c>
      <c r="B31" s="37">
        <v>21413570.760000002</v>
      </c>
      <c r="C31" s="37">
        <v>9026.1200000000008</v>
      </c>
      <c r="D31" s="37">
        <f t="shared" si="0"/>
        <v>21422596.880000003</v>
      </c>
      <c r="E31" s="37">
        <v>6329552.1200000001</v>
      </c>
      <c r="F31" s="37">
        <v>6148949.1200000001</v>
      </c>
      <c r="G31" s="37">
        <f t="shared" si="1"/>
        <v>15093044.760000002</v>
      </c>
      <c r="H31" s="6">
        <v>3900</v>
      </c>
    </row>
    <row r="32" spans="1:8" x14ac:dyDescent="0.2">
      <c r="A32" s="9" t="s">
        <v>118</v>
      </c>
      <c r="B32" s="42">
        <f>SUM(B33:B41)</f>
        <v>29192553.920000002</v>
      </c>
      <c r="C32" s="42">
        <f>SUM(C33:C41)</f>
        <v>1015122.0499999999</v>
      </c>
      <c r="D32" s="42">
        <f t="shared" si="0"/>
        <v>30207675.970000003</v>
      </c>
      <c r="E32" s="42">
        <f>SUM(E33:E41)</f>
        <v>7758886.9099999992</v>
      </c>
      <c r="F32" s="42">
        <f>SUM(F33:F41)</f>
        <v>7660443.29</v>
      </c>
      <c r="G32" s="42">
        <f t="shared" si="1"/>
        <v>22448789.060000002</v>
      </c>
      <c r="H32" s="10">
        <v>0</v>
      </c>
    </row>
    <row r="33" spans="1:8" x14ac:dyDescent="0.2">
      <c r="A33" s="11" t="s">
        <v>82</v>
      </c>
      <c r="B33" s="37">
        <v>12708000</v>
      </c>
      <c r="C33" s="37">
        <v>250000</v>
      </c>
      <c r="D33" s="37">
        <f t="shared" si="0"/>
        <v>12958000</v>
      </c>
      <c r="E33" s="37">
        <v>3250000</v>
      </c>
      <c r="F33" s="37">
        <v>3250000</v>
      </c>
      <c r="G33" s="37">
        <f t="shared" si="1"/>
        <v>9708000</v>
      </c>
      <c r="H33" s="6">
        <v>4100</v>
      </c>
    </row>
    <row r="34" spans="1:8" x14ac:dyDescent="0.2">
      <c r="A34" s="11" t="s">
        <v>83</v>
      </c>
      <c r="B34" s="37">
        <v>104853.75</v>
      </c>
      <c r="C34" s="37">
        <v>0</v>
      </c>
      <c r="D34" s="37">
        <f t="shared" si="0"/>
        <v>104853.75</v>
      </c>
      <c r="E34" s="37">
        <v>0</v>
      </c>
      <c r="F34" s="37">
        <v>0</v>
      </c>
      <c r="G34" s="37">
        <f t="shared" si="1"/>
        <v>104853.75</v>
      </c>
      <c r="H34" s="6">
        <v>4200</v>
      </c>
    </row>
    <row r="35" spans="1:8" x14ac:dyDescent="0.2">
      <c r="A35" s="11" t="s">
        <v>84</v>
      </c>
      <c r="B35" s="37">
        <v>1721750.93</v>
      </c>
      <c r="C35" s="37">
        <v>-185000</v>
      </c>
      <c r="D35" s="37">
        <f t="shared" si="0"/>
        <v>1536750.93</v>
      </c>
      <c r="E35" s="37">
        <v>0</v>
      </c>
      <c r="F35" s="37">
        <v>0</v>
      </c>
      <c r="G35" s="37">
        <f t="shared" si="1"/>
        <v>1536750.93</v>
      </c>
      <c r="H35" s="6">
        <v>4300</v>
      </c>
    </row>
    <row r="36" spans="1:8" x14ac:dyDescent="0.2">
      <c r="A36" s="11" t="s">
        <v>85</v>
      </c>
      <c r="B36" s="37">
        <v>10538908.800000001</v>
      </c>
      <c r="C36" s="37">
        <v>917562.09</v>
      </c>
      <c r="D36" s="37">
        <f t="shared" si="0"/>
        <v>11456470.890000001</v>
      </c>
      <c r="E36" s="37">
        <v>3688036.11</v>
      </c>
      <c r="F36" s="37">
        <v>3589592.49</v>
      </c>
      <c r="G36" s="37">
        <f t="shared" si="1"/>
        <v>7768434.7800000012</v>
      </c>
      <c r="H36" s="6">
        <v>4400</v>
      </c>
    </row>
    <row r="37" spans="1:8" x14ac:dyDescent="0.2">
      <c r="A37" s="11" t="s">
        <v>39</v>
      </c>
      <c r="B37" s="37">
        <v>4119040.44</v>
      </c>
      <c r="C37" s="37">
        <v>32559.96</v>
      </c>
      <c r="D37" s="37">
        <f t="shared" si="0"/>
        <v>4151600.4</v>
      </c>
      <c r="E37" s="37">
        <v>820850.8</v>
      </c>
      <c r="F37" s="37">
        <v>820850.8</v>
      </c>
      <c r="G37" s="37">
        <f t="shared" si="1"/>
        <v>3330749.5999999996</v>
      </c>
      <c r="H37" s="6">
        <v>4500</v>
      </c>
    </row>
    <row r="38" spans="1:8" x14ac:dyDescent="0.2">
      <c r="A38" s="11" t="s">
        <v>86</v>
      </c>
      <c r="B38" s="37">
        <v>0</v>
      </c>
      <c r="C38" s="37">
        <v>0</v>
      </c>
      <c r="D38" s="37">
        <f t="shared" si="0"/>
        <v>0</v>
      </c>
      <c r="E38" s="37">
        <v>0</v>
      </c>
      <c r="F38" s="37">
        <v>0</v>
      </c>
      <c r="G38" s="37">
        <f t="shared" si="1"/>
        <v>0</v>
      </c>
      <c r="H38" s="6">
        <v>4600</v>
      </c>
    </row>
    <row r="39" spans="1:8" x14ac:dyDescent="0.2">
      <c r="A39" s="11" t="s">
        <v>87</v>
      </c>
      <c r="B39" s="37">
        <v>0</v>
      </c>
      <c r="C39" s="37">
        <v>0</v>
      </c>
      <c r="D39" s="37">
        <f t="shared" si="0"/>
        <v>0</v>
      </c>
      <c r="E39" s="37">
        <v>0</v>
      </c>
      <c r="F39" s="37">
        <v>0</v>
      </c>
      <c r="G39" s="37">
        <f t="shared" si="1"/>
        <v>0</v>
      </c>
      <c r="H39" s="6">
        <v>4700</v>
      </c>
    </row>
    <row r="40" spans="1:8" x14ac:dyDescent="0.2">
      <c r="A40" s="11" t="s">
        <v>35</v>
      </c>
      <c r="B40" s="37">
        <v>0</v>
      </c>
      <c r="C40" s="37">
        <v>0</v>
      </c>
      <c r="D40" s="37">
        <f t="shared" si="0"/>
        <v>0</v>
      </c>
      <c r="E40" s="37">
        <v>0</v>
      </c>
      <c r="F40" s="37">
        <v>0</v>
      </c>
      <c r="G40" s="37">
        <f t="shared" si="1"/>
        <v>0</v>
      </c>
      <c r="H40" s="6">
        <v>4800</v>
      </c>
    </row>
    <row r="41" spans="1:8" x14ac:dyDescent="0.2">
      <c r="A41" s="11" t="s">
        <v>88</v>
      </c>
      <c r="B41" s="37">
        <v>0</v>
      </c>
      <c r="C41" s="37">
        <v>0</v>
      </c>
      <c r="D41" s="37">
        <f t="shared" si="0"/>
        <v>0</v>
      </c>
      <c r="E41" s="37">
        <v>0</v>
      </c>
      <c r="F41" s="37">
        <v>0</v>
      </c>
      <c r="G41" s="37">
        <f t="shared" si="1"/>
        <v>0</v>
      </c>
      <c r="H41" s="6">
        <v>4900</v>
      </c>
    </row>
    <row r="42" spans="1:8" x14ac:dyDescent="0.2">
      <c r="A42" s="9" t="s">
        <v>119</v>
      </c>
      <c r="B42" s="42">
        <f>SUM(B43:B51)</f>
        <v>4739307.08</v>
      </c>
      <c r="C42" s="42">
        <f>SUM(C43:C51)</f>
        <v>10541156</v>
      </c>
      <c r="D42" s="42">
        <f t="shared" si="0"/>
        <v>15280463.08</v>
      </c>
      <c r="E42" s="42">
        <f>SUM(E43:E51)</f>
        <v>7104413.8799999999</v>
      </c>
      <c r="F42" s="42">
        <f>SUM(F43:F51)</f>
        <v>7054413.7799999993</v>
      </c>
      <c r="G42" s="42">
        <f t="shared" si="1"/>
        <v>8176049.2000000002</v>
      </c>
      <c r="H42" s="10">
        <v>0</v>
      </c>
    </row>
    <row r="43" spans="1:8" x14ac:dyDescent="0.2">
      <c r="A43" s="3" t="s">
        <v>89</v>
      </c>
      <c r="B43" s="37">
        <v>1071908.07</v>
      </c>
      <c r="C43" s="37">
        <v>3011916</v>
      </c>
      <c r="D43" s="37">
        <f t="shared" si="0"/>
        <v>4083824.0700000003</v>
      </c>
      <c r="E43" s="37">
        <v>249748</v>
      </c>
      <c r="F43" s="37">
        <v>249748</v>
      </c>
      <c r="G43" s="37">
        <f t="shared" si="1"/>
        <v>3834076.0700000003</v>
      </c>
      <c r="H43" s="6">
        <v>5100</v>
      </c>
    </row>
    <row r="44" spans="1:8" x14ac:dyDescent="0.2">
      <c r="A44" s="11" t="s">
        <v>90</v>
      </c>
      <c r="B44" s="37">
        <v>31436</v>
      </c>
      <c r="C44" s="37">
        <v>295240</v>
      </c>
      <c r="D44" s="37">
        <f t="shared" si="0"/>
        <v>326676</v>
      </c>
      <c r="E44" s="37">
        <v>45240</v>
      </c>
      <c r="F44" s="37">
        <v>45240</v>
      </c>
      <c r="G44" s="37">
        <f t="shared" si="1"/>
        <v>281436</v>
      </c>
      <c r="H44" s="6">
        <v>5200</v>
      </c>
    </row>
    <row r="45" spans="1:8" x14ac:dyDescent="0.2">
      <c r="A45" s="11" t="s">
        <v>91</v>
      </c>
      <c r="B45" s="37">
        <v>0</v>
      </c>
      <c r="C45" s="37">
        <v>0</v>
      </c>
      <c r="D45" s="37">
        <f t="shared" si="0"/>
        <v>0</v>
      </c>
      <c r="E45" s="37">
        <v>0</v>
      </c>
      <c r="F45" s="37">
        <v>0</v>
      </c>
      <c r="G45" s="37">
        <f t="shared" si="1"/>
        <v>0</v>
      </c>
      <c r="H45" s="6">
        <v>5300</v>
      </c>
    </row>
    <row r="46" spans="1:8" x14ac:dyDescent="0.2">
      <c r="A46" s="11" t="s">
        <v>92</v>
      </c>
      <c r="B46" s="37">
        <v>0</v>
      </c>
      <c r="C46" s="37">
        <v>6920000</v>
      </c>
      <c r="D46" s="37">
        <f t="shared" si="0"/>
        <v>6920000</v>
      </c>
      <c r="E46" s="37">
        <v>3299425.76</v>
      </c>
      <c r="F46" s="37">
        <v>3299425.76</v>
      </c>
      <c r="G46" s="37">
        <f t="shared" si="1"/>
        <v>3620574.24</v>
      </c>
      <c r="H46" s="6">
        <v>5400</v>
      </c>
    </row>
    <row r="47" spans="1:8" x14ac:dyDescent="0.2">
      <c r="A47" s="11" t="s">
        <v>93</v>
      </c>
      <c r="B47" s="37">
        <v>3500000</v>
      </c>
      <c r="C47" s="37">
        <v>-50000</v>
      </c>
      <c r="D47" s="37">
        <f t="shared" si="0"/>
        <v>3450000</v>
      </c>
      <c r="E47" s="37">
        <v>3450000</v>
      </c>
      <c r="F47" s="37">
        <v>3450000</v>
      </c>
      <c r="G47" s="37">
        <f t="shared" si="1"/>
        <v>0</v>
      </c>
      <c r="H47" s="6">
        <v>5500</v>
      </c>
    </row>
    <row r="48" spans="1:8" x14ac:dyDescent="0.2">
      <c r="A48" s="11" t="s">
        <v>94</v>
      </c>
      <c r="B48" s="37">
        <v>135963.01</v>
      </c>
      <c r="C48" s="37">
        <v>364000</v>
      </c>
      <c r="D48" s="37">
        <f t="shared" si="0"/>
        <v>499963.01</v>
      </c>
      <c r="E48" s="37">
        <v>60000.12</v>
      </c>
      <c r="F48" s="37">
        <v>10000.02</v>
      </c>
      <c r="G48" s="37">
        <f t="shared" si="1"/>
        <v>439962.89</v>
      </c>
      <c r="H48" s="6">
        <v>5600</v>
      </c>
    </row>
    <row r="49" spans="1:8" x14ac:dyDescent="0.2">
      <c r="A49" s="11" t="s">
        <v>95</v>
      </c>
      <c r="B49" s="37">
        <v>0</v>
      </c>
      <c r="C49" s="37">
        <v>0</v>
      </c>
      <c r="D49" s="37">
        <f t="shared" si="0"/>
        <v>0</v>
      </c>
      <c r="E49" s="37">
        <v>0</v>
      </c>
      <c r="F49" s="37">
        <v>0</v>
      </c>
      <c r="G49" s="37">
        <f t="shared" si="1"/>
        <v>0</v>
      </c>
      <c r="H49" s="6">
        <v>5700</v>
      </c>
    </row>
    <row r="50" spans="1:8" x14ac:dyDescent="0.2">
      <c r="A50" s="11" t="s">
        <v>96</v>
      </c>
      <c r="B50" s="37">
        <v>0</v>
      </c>
      <c r="C50" s="37">
        <v>0</v>
      </c>
      <c r="D50" s="37">
        <f t="shared" si="0"/>
        <v>0</v>
      </c>
      <c r="E50" s="37">
        <v>0</v>
      </c>
      <c r="F50" s="37">
        <v>0</v>
      </c>
      <c r="G50" s="37">
        <f t="shared" si="1"/>
        <v>0</v>
      </c>
      <c r="H50" s="6">
        <v>5800</v>
      </c>
    </row>
    <row r="51" spans="1:8" x14ac:dyDescent="0.2">
      <c r="A51" s="11" t="s">
        <v>97</v>
      </c>
      <c r="B51" s="37">
        <v>0</v>
      </c>
      <c r="C51" s="37">
        <v>0</v>
      </c>
      <c r="D51" s="37">
        <f t="shared" si="0"/>
        <v>0</v>
      </c>
      <c r="E51" s="37">
        <v>0</v>
      </c>
      <c r="F51" s="37">
        <v>0</v>
      </c>
      <c r="G51" s="37">
        <f t="shared" si="1"/>
        <v>0</v>
      </c>
      <c r="H51" s="6">
        <v>5900</v>
      </c>
    </row>
    <row r="52" spans="1:8" x14ac:dyDescent="0.2">
      <c r="A52" s="9" t="s">
        <v>59</v>
      </c>
      <c r="B52" s="42">
        <f>SUM(B53:B55)</f>
        <v>1593623.65</v>
      </c>
      <c r="C52" s="42">
        <f>SUM(C53:C55)</f>
        <v>7921889.9299999997</v>
      </c>
      <c r="D52" s="42">
        <f t="shared" si="0"/>
        <v>9515513.5800000001</v>
      </c>
      <c r="E52" s="42">
        <f>SUM(E53:E55)</f>
        <v>9118999.9700000007</v>
      </c>
      <c r="F52" s="42">
        <f>SUM(F53:F55)</f>
        <v>8836604.2300000004</v>
      </c>
      <c r="G52" s="42">
        <f t="shared" si="1"/>
        <v>396513.6099999994</v>
      </c>
      <c r="H52" s="10">
        <v>0</v>
      </c>
    </row>
    <row r="53" spans="1:8" x14ac:dyDescent="0.2">
      <c r="A53" s="11" t="s">
        <v>98</v>
      </c>
      <c r="B53" s="37">
        <v>1593623.65</v>
      </c>
      <c r="C53" s="37">
        <v>7921889.9299999997</v>
      </c>
      <c r="D53" s="37">
        <f t="shared" si="0"/>
        <v>9515513.5800000001</v>
      </c>
      <c r="E53" s="37">
        <v>9118999.9700000007</v>
      </c>
      <c r="F53" s="37">
        <v>8836604.2300000004</v>
      </c>
      <c r="G53" s="37">
        <f t="shared" si="1"/>
        <v>396513.6099999994</v>
      </c>
      <c r="H53" s="6">
        <v>6100</v>
      </c>
    </row>
    <row r="54" spans="1:8" x14ac:dyDescent="0.2">
      <c r="A54" s="11" t="s">
        <v>99</v>
      </c>
      <c r="B54" s="37">
        <v>0</v>
      </c>
      <c r="C54" s="37">
        <v>0</v>
      </c>
      <c r="D54" s="37">
        <f t="shared" si="0"/>
        <v>0</v>
      </c>
      <c r="E54" s="37">
        <v>0</v>
      </c>
      <c r="F54" s="37">
        <v>0</v>
      </c>
      <c r="G54" s="37">
        <f t="shared" si="1"/>
        <v>0</v>
      </c>
      <c r="H54" s="6">
        <v>6200</v>
      </c>
    </row>
    <row r="55" spans="1:8" x14ac:dyDescent="0.2">
      <c r="A55" s="11" t="s">
        <v>100</v>
      </c>
      <c r="B55" s="37">
        <v>0</v>
      </c>
      <c r="C55" s="37">
        <v>0</v>
      </c>
      <c r="D55" s="37">
        <f t="shared" si="0"/>
        <v>0</v>
      </c>
      <c r="E55" s="37">
        <v>0</v>
      </c>
      <c r="F55" s="37">
        <v>0</v>
      </c>
      <c r="G55" s="37">
        <f t="shared" si="1"/>
        <v>0</v>
      </c>
      <c r="H55" s="6">
        <v>6300</v>
      </c>
    </row>
    <row r="56" spans="1:8" x14ac:dyDescent="0.2">
      <c r="A56" s="9" t="s">
        <v>120</v>
      </c>
      <c r="B56" s="42">
        <f>SUM(B57:B63)</f>
        <v>45111111.890000001</v>
      </c>
      <c r="C56" s="42">
        <f>SUM(C57:C63)</f>
        <v>860545.12</v>
      </c>
      <c r="D56" s="42">
        <f t="shared" si="0"/>
        <v>45971657.009999998</v>
      </c>
      <c r="E56" s="42">
        <f>SUM(E57:E63)</f>
        <v>0</v>
      </c>
      <c r="F56" s="42">
        <f>SUM(F57:F63)</f>
        <v>0</v>
      </c>
      <c r="G56" s="42">
        <f t="shared" si="1"/>
        <v>45971657.009999998</v>
      </c>
      <c r="H56" s="10">
        <v>0</v>
      </c>
    </row>
    <row r="57" spans="1:8" x14ac:dyDescent="0.2">
      <c r="A57" s="11" t="s">
        <v>127</v>
      </c>
      <c r="B57" s="37">
        <v>0</v>
      </c>
      <c r="C57" s="37">
        <v>0</v>
      </c>
      <c r="D57" s="37">
        <f t="shared" si="0"/>
        <v>0</v>
      </c>
      <c r="E57" s="37">
        <v>0</v>
      </c>
      <c r="F57" s="37">
        <v>0</v>
      </c>
      <c r="G57" s="37">
        <f t="shared" si="1"/>
        <v>0</v>
      </c>
      <c r="H57" s="6">
        <v>7100</v>
      </c>
    </row>
    <row r="58" spans="1:8" x14ac:dyDescent="0.2">
      <c r="A58" s="11" t="s">
        <v>101</v>
      </c>
      <c r="B58" s="37">
        <v>0</v>
      </c>
      <c r="C58" s="37">
        <v>0</v>
      </c>
      <c r="D58" s="37">
        <f t="shared" si="0"/>
        <v>0</v>
      </c>
      <c r="E58" s="37">
        <v>0</v>
      </c>
      <c r="F58" s="37">
        <v>0</v>
      </c>
      <c r="G58" s="37">
        <f t="shared" si="1"/>
        <v>0</v>
      </c>
      <c r="H58" s="6">
        <v>7200</v>
      </c>
    </row>
    <row r="59" spans="1:8" x14ac:dyDescent="0.2">
      <c r="A59" s="11" t="s">
        <v>102</v>
      </c>
      <c r="B59" s="37">
        <v>0</v>
      </c>
      <c r="C59" s="37">
        <v>0</v>
      </c>
      <c r="D59" s="37">
        <f t="shared" si="0"/>
        <v>0</v>
      </c>
      <c r="E59" s="37">
        <v>0</v>
      </c>
      <c r="F59" s="37">
        <v>0</v>
      </c>
      <c r="G59" s="37">
        <f t="shared" si="1"/>
        <v>0</v>
      </c>
      <c r="H59" s="6">
        <v>7300</v>
      </c>
    </row>
    <row r="60" spans="1:8" x14ac:dyDescent="0.2">
      <c r="A60" s="11" t="s">
        <v>103</v>
      </c>
      <c r="B60" s="37">
        <v>0</v>
      </c>
      <c r="C60" s="37">
        <v>0</v>
      </c>
      <c r="D60" s="37">
        <f t="shared" si="0"/>
        <v>0</v>
      </c>
      <c r="E60" s="37">
        <v>0</v>
      </c>
      <c r="F60" s="37">
        <v>0</v>
      </c>
      <c r="G60" s="37">
        <f t="shared" si="1"/>
        <v>0</v>
      </c>
      <c r="H60" s="6">
        <v>7400</v>
      </c>
    </row>
    <row r="61" spans="1:8" x14ac:dyDescent="0.2">
      <c r="A61" s="11" t="s">
        <v>104</v>
      </c>
      <c r="B61" s="37">
        <v>0</v>
      </c>
      <c r="C61" s="37">
        <v>0</v>
      </c>
      <c r="D61" s="37">
        <f t="shared" si="0"/>
        <v>0</v>
      </c>
      <c r="E61" s="37">
        <v>0</v>
      </c>
      <c r="F61" s="37">
        <v>0</v>
      </c>
      <c r="G61" s="37">
        <f t="shared" si="1"/>
        <v>0</v>
      </c>
      <c r="H61" s="6">
        <v>7500</v>
      </c>
    </row>
    <row r="62" spans="1:8" x14ac:dyDescent="0.2">
      <c r="A62" s="11" t="s">
        <v>105</v>
      </c>
      <c r="B62" s="37">
        <v>0</v>
      </c>
      <c r="C62" s="37">
        <v>0</v>
      </c>
      <c r="D62" s="37">
        <f t="shared" si="0"/>
        <v>0</v>
      </c>
      <c r="E62" s="37">
        <v>0</v>
      </c>
      <c r="F62" s="37">
        <v>0</v>
      </c>
      <c r="G62" s="37">
        <f t="shared" si="1"/>
        <v>0</v>
      </c>
      <c r="H62" s="6">
        <v>7600</v>
      </c>
    </row>
    <row r="63" spans="1:8" x14ac:dyDescent="0.2">
      <c r="A63" s="11" t="s">
        <v>106</v>
      </c>
      <c r="B63" s="37">
        <v>45111111.890000001</v>
      </c>
      <c r="C63" s="37">
        <v>860545.12</v>
      </c>
      <c r="D63" s="37">
        <f t="shared" si="0"/>
        <v>45971657.009999998</v>
      </c>
      <c r="E63" s="37">
        <v>0</v>
      </c>
      <c r="F63" s="37">
        <v>0</v>
      </c>
      <c r="G63" s="37">
        <f t="shared" si="1"/>
        <v>45971657.009999998</v>
      </c>
      <c r="H63" s="6">
        <v>7900</v>
      </c>
    </row>
    <row r="64" spans="1:8" x14ac:dyDescent="0.2">
      <c r="A64" s="9" t="s">
        <v>121</v>
      </c>
      <c r="B64" s="42">
        <f>SUM(B65:B67)</f>
        <v>400000</v>
      </c>
      <c r="C64" s="42">
        <f>SUM(C65:C67)</f>
        <v>250000</v>
      </c>
      <c r="D64" s="42">
        <f t="shared" si="0"/>
        <v>650000</v>
      </c>
      <c r="E64" s="42">
        <f>SUM(E65:E67)</f>
        <v>0</v>
      </c>
      <c r="F64" s="42">
        <f>SUM(F65:F67)</f>
        <v>0</v>
      </c>
      <c r="G64" s="42">
        <f t="shared" si="1"/>
        <v>650000</v>
      </c>
      <c r="H64" s="10">
        <v>0</v>
      </c>
    </row>
    <row r="65" spans="1:8" x14ac:dyDescent="0.2">
      <c r="A65" s="11" t="s">
        <v>36</v>
      </c>
      <c r="B65" s="37">
        <v>0</v>
      </c>
      <c r="C65" s="37">
        <v>0</v>
      </c>
      <c r="D65" s="37">
        <f t="shared" si="0"/>
        <v>0</v>
      </c>
      <c r="E65" s="37">
        <v>0</v>
      </c>
      <c r="F65" s="37">
        <v>0</v>
      </c>
      <c r="G65" s="37">
        <f t="shared" si="1"/>
        <v>0</v>
      </c>
      <c r="H65" s="6">
        <v>8100</v>
      </c>
    </row>
    <row r="66" spans="1:8" x14ac:dyDescent="0.2">
      <c r="A66" s="11" t="s">
        <v>37</v>
      </c>
      <c r="B66" s="37">
        <v>0</v>
      </c>
      <c r="C66" s="37">
        <v>0</v>
      </c>
      <c r="D66" s="37">
        <f t="shared" si="0"/>
        <v>0</v>
      </c>
      <c r="E66" s="37">
        <v>0</v>
      </c>
      <c r="F66" s="37">
        <v>0</v>
      </c>
      <c r="G66" s="37">
        <f t="shared" si="1"/>
        <v>0</v>
      </c>
      <c r="H66" s="6">
        <v>8300</v>
      </c>
    </row>
    <row r="67" spans="1:8" x14ac:dyDescent="0.2">
      <c r="A67" s="11" t="s">
        <v>38</v>
      </c>
      <c r="B67" s="37">
        <v>400000</v>
      </c>
      <c r="C67" s="37">
        <v>250000</v>
      </c>
      <c r="D67" s="37">
        <f t="shared" si="0"/>
        <v>650000</v>
      </c>
      <c r="E67" s="37">
        <v>0</v>
      </c>
      <c r="F67" s="37">
        <v>0</v>
      </c>
      <c r="G67" s="37">
        <f t="shared" si="1"/>
        <v>650000</v>
      </c>
      <c r="H67" s="6">
        <v>8500</v>
      </c>
    </row>
    <row r="68" spans="1:8" x14ac:dyDescent="0.2">
      <c r="A68" s="9" t="s">
        <v>60</v>
      </c>
      <c r="B68" s="42">
        <f>SUM(B69:B75)</f>
        <v>20350000</v>
      </c>
      <c r="C68" s="42">
        <f>SUM(C69:C75)</f>
        <v>0</v>
      </c>
      <c r="D68" s="42">
        <f t="shared" si="0"/>
        <v>20350000</v>
      </c>
      <c r="E68" s="42">
        <f>SUM(E69:E75)</f>
        <v>5338365.67</v>
      </c>
      <c r="F68" s="42">
        <f>SUM(F69:F75)</f>
        <v>5338365.67</v>
      </c>
      <c r="G68" s="42">
        <f t="shared" si="1"/>
        <v>15011634.33</v>
      </c>
      <c r="H68" s="10">
        <v>0</v>
      </c>
    </row>
    <row r="69" spans="1:8" x14ac:dyDescent="0.2">
      <c r="A69" s="11" t="s">
        <v>107</v>
      </c>
      <c r="B69" s="37">
        <v>19000000</v>
      </c>
      <c r="C69" s="37">
        <v>0</v>
      </c>
      <c r="D69" s="37">
        <f t="shared" ref="D69:D75" si="2">B69+C69</f>
        <v>19000000</v>
      </c>
      <c r="E69" s="37">
        <v>4749999</v>
      </c>
      <c r="F69" s="37">
        <v>4749999</v>
      </c>
      <c r="G69" s="37">
        <f t="shared" ref="G69:G75" si="3">D69-E69</f>
        <v>14250001</v>
      </c>
      <c r="H69" s="6">
        <v>9100</v>
      </c>
    </row>
    <row r="70" spans="1:8" x14ac:dyDescent="0.2">
      <c r="A70" s="11" t="s">
        <v>108</v>
      </c>
      <c r="B70" s="37">
        <v>1350000</v>
      </c>
      <c r="C70" s="37">
        <v>0</v>
      </c>
      <c r="D70" s="37">
        <f t="shared" si="2"/>
        <v>1350000</v>
      </c>
      <c r="E70" s="37">
        <v>588366.67000000004</v>
      </c>
      <c r="F70" s="37">
        <v>588366.67000000004</v>
      </c>
      <c r="G70" s="37">
        <f t="shared" si="3"/>
        <v>761633.33</v>
      </c>
      <c r="H70" s="6">
        <v>9200</v>
      </c>
    </row>
    <row r="71" spans="1:8" x14ac:dyDescent="0.2">
      <c r="A71" s="11" t="s">
        <v>109</v>
      </c>
      <c r="B71" s="37">
        <v>0</v>
      </c>
      <c r="C71" s="37">
        <v>0</v>
      </c>
      <c r="D71" s="37">
        <f t="shared" si="2"/>
        <v>0</v>
      </c>
      <c r="E71" s="37">
        <v>0</v>
      </c>
      <c r="F71" s="37">
        <v>0</v>
      </c>
      <c r="G71" s="37">
        <f t="shared" si="3"/>
        <v>0</v>
      </c>
      <c r="H71" s="6">
        <v>9300</v>
      </c>
    </row>
    <row r="72" spans="1:8" x14ac:dyDescent="0.2">
      <c r="A72" s="11" t="s">
        <v>110</v>
      </c>
      <c r="B72" s="37">
        <v>0</v>
      </c>
      <c r="C72" s="37">
        <v>0</v>
      </c>
      <c r="D72" s="37">
        <f t="shared" si="2"/>
        <v>0</v>
      </c>
      <c r="E72" s="37">
        <v>0</v>
      </c>
      <c r="F72" s="37">
        <v>0</v>
      </c>
      <c r="G72" s="37">
        <f t="shared" si="3"/>
        <v>0</v>
      </c>
      <c r="H72" s="6">
        <v>9400</v>
      </c>
    </row>
    <row r="73" spans="1:8" x14ac:dyDescent="0.2">
      <c r="A73" s="11" t="s">
        <v>111</v>
      </c>
      <c r="B73" s="37">
        <v>0</v>
      </c>
      <c r="C73" s="37">
        <v>0</v>
      </c>
      <c r="D73" s="37">
        <f t="shared" si="2"/>
        <v>0</v>
      </c>
      <c r="E73" s="37">
        <v>0</v>
      </c>
      <c r="F73" s="37">
        <v>0</v>
      </c>
      <c r="G73" s="37">
        <f t="shared" si="3"/>
        <v>0</v>
      </c>
      <c r="H73" s="6">
        <v>9500</v>
      </c>
    </row>
    <row r="74" spans="1:8" x14ac:dyDescent="0.2">
      <c r="A74" s="11" t="s">
        <v>112</v>
      </c>
      <c r="B74" s="37">
        <v>0</v>
      </c>
      <c r="C74" s="37">
        <v>0</v>
      </c>
      <c r="D74" s="37">
        <f t="shared" si="2"/>
        <v>0</v>
      </c>
      <c r="E74" s="37">
        <v>0</v>
      </c>
      <c r="F74" s="37">
        <v>0</v>
      </c>
      <c r="G74" s="37">
        <f t="shared" si="3"/>
        <v>0</v>
      </c>
      <c r="H74" s="6">
        <v>9600</v>
      </c>
    </row>
    <row r="75" spans="1:8" x14ac:dyDescent="0.2">
      <c r="A75" s="12" t="s">
        <v>113</v>
      </c>
      <c r="B75" s="39">
        <v>0</v>
      </c>
      <c r="C75" s="39">
        <v>0</v>
      </c>
      <c r="D75" s="39">
        <f t="shared" si="2"/>
        <v>0</v>
      </c>
      <c r="E75" s="39">
        <v>0</v>
      </c>
      <c r="F75" s="39">
        <v>0</v>
      </c>
      <c r="G75" s="39">
        <f t="shared" si="3"/>
        <v>0</v>
      </c>
      <c r="H75" s="6">
        <v>9900</v>
      </c>
    </row>
    <row r="76" spans="1:8" x14ac:dyDescent="0.2">
      <c r="A76" s="7" t="s">
        <v>122</v>
      </c>
      <c r="B76" s="40">
        <f t="shared" ref="B76:G76" si="4">SUM(B4+B12+B22+B32+B42+B52+B56+B64+B68)</f>
        <v>417239175.98000002</v>
      </c>
      <c r="C76" s="40">
        <f t="shared" si="4"/>
        <v>27329583.82</v>
      </c>
      <c r="D76" s="40">
        <f t="shared" si="4"/>
        <v>444568759.80000007</v>
      </c>
      <c r="E76" s="40">
        <f t="shared" si="4"/>
        <v>96774732.420000002</v>
      </c>
      <c r="F76" s="40">
        <f t="shared" si="4"/>
        <v>92748099.140000015</v>
      </c>
      <c r="G76" s="40">
        <f t="shared" si="4"/>
        <v>347794027.38000005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3" t="s">
        <v>176</v>
      </c>
      <c r="B1" s="29"/>
      <c r="C1" s="29"/>
      <c r="D1" s="29"/>
      <c r="E1" s="29"/>
      <c r="F1" s="29"/>
      <c r="G1" s="30"/>
    </row>
    <row r="2" spans="1:7" x14ac:dyDescent="0.2">
      <c r="A2" s="19"/>
      <c r="B2" s="33" t="s">
        <v>56</v>
      </c>
      <c r="C2" s="29"/>
      <c r="D2" s="29"/>
      <c r="E2" s="29"/>
      <c r="F2" s="30"/>
      <c r="G2" s="31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2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5">
        <f t="shared" ref="B5:G5" si="0">SUM(B6:B13)</f>
        <v>219907699.97999999</v>
      </c>
      <c r="C5" s="25">
        <f t="shared" si="0"/>
        <v>9486521.629999999</v>
      </c>
      <c r="D5" s="25">
        <f t="shared" si="0"/>
        <v>229394221.61000001</v>
      </c>
      <c r="E5" s="25">
        <f t="shared" si="0"/>
        <v>51239490.560000002</v>
      </c>
      <c r="F5" s="25">
        <f t="shared" si="0"/>
        <v>50987997.840000004</v>
      </c>
      <c r="G5" s="25">
        <f t="shared" si="0"/>
        <v>178154731.05000001</v>
      </c>
    </row>
    <row r="6" spans="1:7" x14ac:dyDescent="0.2">
      <c r="A6" s="17" t="s">
        <v>40</v>
      </c>
      <c r="B6" s="23">
        <v>9004483.8000000007</v>
      </c>
      <c r="C6" s="23">
        <v>407997.14</v>
      </c>
      <c r="D6" s="23">
        <f>B6+C6</f>
        <v>9412480.9400000013</v>
      </c>
      <c r="E6" s="23">
        <v>1864571.85</v>
      </c>
      <c r="F6" s="23">
        <v>1864278.03</v>
      </c>
      <c r="G6" s="23">
        <f>D6-E6</f>
        <v>7547909.0900000017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15669187.130000001</v>
      </c>
      <c r="C8" s="23">
        <v>385344.64</v>
      </c>
      <c r="D8" s="23">
        <f t="shared" si="1"/>
        <v>16054531.770000001</v>
      </c>
      <c r="E8" s="23">
        <v>4073462.71</v>
      </c>
      <c r="F8" s="23">
        <v>4059913.49</v>
      </c>
      <c r="G8" s="23">
        <f t="shared" si="2"/>
        <v>11981069.060000002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55178981.920000002</v>
      </c>
      <c r="C10" s="23">
        <v>128517.74</v>
      </c>
      <c r="D10" s="23">
        <f t="shared" si="1"/>
        <v>55307499.660000004</v>
      </c>
      <c r="E10" s="23">
        <v>13068990.289999999</v>
      </c>
      <c r="F10" s="23">
        <v>13014712.789999999</v>
      </c>
      <c r="G10" s="23">
        <f t="shared" si="2"/>
        <v>42238509.370000005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76096761.469999999</v>
      </c>
      <c r="C12" s="23">
        <v>6969307.5199999996</v>
      </c>
      <c r="D12" s="23">
        <f t="shared" si="1"/>
        <v>83066068.989999995</v>
      </c>
      <c r="E12" s="23">
        <v>15995433.65</v>
      </c>
      <c r="F12" s="23">
        <v>15995433.65</v>
      </c>
      <c r="G12" s="23">
        <f t="shared" si="2"/>
        <v>67070635.339999996</v>
      </c>
    </row>
    <row r="13" spans="1:7" x14ac:dyDescent="0.2">
      <c r="A13" s="17" t="s">
        <v>18</v>
      </c>
      <c r="B13" s="23">
        <v>63958285.659999996</v>
      </c>
      <c r="C13" s="23">
        <v>1595354.59</v>
      </c>
      <c r="D13" s="23">
        <f t="shared" si="1"/>
        <v>65553640.25</v>
      </c>
      <c r="E13" s="23">
        <v>16237032.060000001</v>
      </c>
      <c r="F13" s="23">
        <v>16053659.880000001</v>
      </c>
      <c r="G13" s="23">
        <f t="shared" si="2"/>
        <v>49316608.189999998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5">
        <f t="shared" ref="B15:G15" si="3">SUM(B16:B22)</f>
        <v>192276113.09999999</v>
      </c>
      <c r="C15" s="25">
        <f t="shared" si="3"/>
        <v>17415118.609999999</v>
      </c>
      <c r="D15" s="25">
        <f t="shared" si="3"/>
        <v>209691231.71000001</v>
      </c>
      <c r="E15" s="25">
        <f t="shared" si="3"/>
        <v>45016796.68</v>
      </c>
      <c r="F15" s="25">
        <f t="shared" si="3"/>
        <v>41251817.500000007</v>
      </c>
      <c r="G15" s="25">
        <f t="shared" si="3"/>
        <v>164674435.03000003</v>
      </c>
    </row>
    <row r="16" spans="1:7" x14ac:dyDescent="0.2">
      <c r="A16" s="17" t="s">
        <v>42</v>
      </c>
      <c r="B16" s="23">
        <v>2687614.23</v>
      </c>
      <c r="C16" s="23">
        <v>8456456.2100000009</v>
      </c>
      <c r="D16" s="23">
        <f>B16+C16</f>
        <v>11144070.440000001</v>
      </c>
      <c r="E16" s="23">
        <v>7331590.9900000002</v>
      </c>
      <c r="F16" s="23">
        <v>7243519.1900000004</v>
      </c>
      <c r="G16" s="23">
        <f t="shared" ref="G16:G22" si="4">D16-E16</f>
        <v>3812479.4500000011</v>
      </c>
    </row>
    <row r="17" spans="1:7" x14ac:dyDescent="0.2">
      <c r="A17" s="17" t="s">
        <v>27</v>
      </c>
      <c r="B17" s="23">
        <v>147663231.13</v>
      </c>
      <c r="C17" s="23">
        <v>6847252.2400000002</v>
      </c>
      <c r="D17" s="23">
        <f t="shared" ref="D17:D22" si="5">B17+C17</f>
        <v>154510483.37</v>
      </c>
      <c r="E17" s="23">
        <v>28862746.039999999</v>
      </c>
      <c r="F17" s="23">
        <v>25299535.68</v>
      </c>
      <c r="G17" s="23">
        <f t="shared" si="4"/>
        <v>125647737.33000001</v>
      </c>
    </row>
    <row r="18" spans="1:7" x14ac:dyDescent="0.2">
      <c r="A18" s="17" t="s">
        <v>20</v>
      </c>
      <c r="B18" s="23">
        <v>1322085.94</v>
      </c>
      <c r="C18" s="23">
        <v>5220</v>
      </c>
      <c r="D18" s="23">
        <f t="shared" si="5"/>
        <v>1327305.94</v>
      </c>
      <c r="E18" s="23">
        <v>129448.66</v>
      </c>
      <c r="F18" s="23">
        <v>129448.26</v>
      </c>
      <c r="G18" s="23">
        <f t="shared" si="4"/>
        <v>1197857.28</v>
      </c>
    </row>
    <row r="19" spans="1:7" x14ac:dyDescent="0.2">
      <c r="A19" s="17" t="s">
        <v>43</v>
      </c>
      <c r="B19" s="23">
        <v>16704210.65</v>
      </c>
      <c r="C19" s="23">
        <v>1432184.34</v>
      </c>
      <c r="D19" s="23">
        <f t="shared" si="5"/>
        <v>18136394.990000002</v>
      </c>
      <c r="E19" s="23">
        <v>3783087.24</v>
      </c>
      <c r="F19" s="23">
        <v>3669991.46</v>
      </c>
      <c r="G19" s="23">
        <f t="shared" si="4"/>
        <v>14353307.750000002</v>
      </c>
    </row>
    <row r="20" spans="1:7" x14ac:dyDescent="0.2">
      <c r="A20" s="17" t="s">
        <v>44</v>
      </c>
      <c r="B20" s="23">
        <v>3082159.34</v>
      </c>
      <c r="C20" s="23">
        <v>0</v>
      </c>
      <c r="D20" s="23">
        <f t="shared" si="5"/>
        <v>3082159.34</v>
      </c>
      <c r="E20" s="23">
        <v>203919.52</v>
      </c>
      <c r="F20" s="23">
        <v>203919.52</v>
      </c>
      <c r="G20" s="23">
        <f t="shared" si="4"/>
        <v>2878239.82</v>
      </c>
    </row>
    <row r="21" spans="1:7" x14ac:dyDescent="0.2">
      <c r="A21" s="17" t="s">
        <v>45</v>
      </c>
      <c r="B21" s="23">
        <v>14885071.58</v>
      </c>
      <c r="C21" s="23">
        <v>525800.07999999996</v>
      </c>
      <c r="D21" s="23">
        <f t="shared" si="5"/>
        <v>15410871.66</v>
      </c>
      <c r="E21" s="23">
        <v>3735689.76</v>
      </c>
      <c r="F21" s="23">
        <v>3735689.29</v>
      </c>
      <c r="G21" s="23">
        <f t="shared" si="4"/>
        <v>11675181.9</v>
      </c>
    </row>
    <row r="22" spans="1:7" x14ac:dyDescent="0.2">
      <c r="A22" s="17" t="s">
        <v>4</v>
      </c>
      <c r="B22" s="23">
        <v>5931740.2300000004</v>
      </c>
      <c r="C22" s="23">
        <v>148205.74</v>
      </c>
      <c r="D22" s="23">
        <f t="shared" si="5"/>
        <v>6079945.9700000007</v>
      </c>
      <c r="E22" s="23">
        <v>970314.47</v>
      </c>
      <c r="F22" s="23">
        <v>969714.1</v>
      </c>
      <c r="G22" s="23">
        <f t="shared" si="4"/>
        <v>5109631.5000000009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5">
        <f t="shared" ref="B24:G24" si="6">SUM(B25:B33)</f>
        <v>5055362.8999999994</v>
      </c>
      <c r="C24" s="25">
        <f t="shared" si="6"/>
        <v>427943.57999999996</v>
      </c>
      <c r="D24" s="25">
        <f t="shared" si="6"/>
        <v>5483306.4799999995</v>
      </c>
      <c r="E24" s="25">
        <f t="shared" si="6"/>
        <v>518445.18000000005</v>
      </c>
      <c r="F24" s="25">
        <f t="shared" si="6"/>
        <v>508283.80000000005</v>
      </c>
      <c r="G24" s="25">
        <f t="shared" si="6"/>
        <v>4964861.3</v>
      </c>
    </row>
    <row r="25" spans="1:7" x14ac:dyDescent="0.2">
      <c r="A25" s="17" t="s">
        <v>28</v>
      </c>
      <c r="B25" s="23">
        <v>2236399.25</v>
      </c>
      <c r="C25" s="23">
        <v>172295.25</v>
      </c>
      <c r="D25" s="23">
        <f>B25+C25</f>
        <v>2408694.5</v>
      </c>
      <c r="E25" s="23">
        <v>365978.58</v>
      </c>
      <c r="F25" s="23">
        <v>365978.2</v>
      </c>
      <c r="G25" s="23">
        <f t="shared" ref="G25:G33" si="7">D25-E25</f>
        <v>2042715.92</v>
      </c>
    </row>
    <row r="26" spans="1:7" x14ac:dyDescent="0.2">
      <c r="A26" s="17" t="s">
        <v>23</v>
      </c>
      <c r="B26" s="23">
        <v>1536750.93</v>
      </c>
      <c r="C26" s="23">
        <v>0</v>
      </c>
      <c r="D26" s="23">
        <f t="shared" ref="D26:D33" si="8">B26+C26</f>
        <v>1536750.93</v>
      </c>
      <c r="E26" s="23">
        <v>0</v>
      </c>
      <c r="F26" s="23">
        <v>0</v>
      </c>
      <c r="G26" s="23">
        <f t="shared" si="7"/>
        <v>1536750.93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1282212.72</v>
      </c>
      <c r="C31" s="23">
        <v>255648.33</v>
      </c>
      <c r="D31" s="23">
        <f t="shared" si="8"/>
        <v>1537861.05</v>
      </c>
      <c r="E31" s="23">
        <v>152466.6</v>
      </c>
      <c r="F31" s="23">
        <v>142305.60000000001</v>
      </c>
      <c r="G31" s="23">
        <f t="shared" si="7"/>
        <v>1385394.45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5">
        <f t="shared" ref="B35:G35" si="9">SUM(B36:B39)</f>
        <v>0</v>
      </c>
      <c r="C35" s="25">
        <f t="shared" si="9"/>
        <v>0</v>
      </c>
      <c r="D35" s="25">
        <f t="shared" si="9"/>
        <v>0</v>
      </c>
      <c r="E35" s="25">
        <f t="shared" si="9"/>
        <v>0</v>
      </c>
      <c r="F35" s="25">
        <f t="shared" si="9"/>
        <v>0</v>
      </c>
      <c r="G35" s="25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417239175.98000002</v>
      </c>
      <c r="C41" s="24">
        <f t="shared" si="12"/>
        <v>27329583.819999997</v>
      </c>
      <c r="D41" s="24">
        <f t="shared" si="12"/>
        <v>444568759.80000001</v>
      </c>
      <c r="E41" s="24">
        <f t="shared" si="12"/>
        <v>96774732.420000002</v>
      </c>
      <c r="F41" s="24">
        <f t="shared" si="12"/>
        <v>92748099.140000015</v>
      </c>
      <c r="G41" s="24">
        <f t="shared" si="12"/>
        <v>347794027.38000005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2018-07-14T22:21:14Z</cp:lastPrinted>
  <dcterms:created xsi:type="dcterms:W3CDTF">2014-02-10T03:37:14Z</dcterms:created>
  <dcterms:modified xsi:type="dcterms:W3CDTF">2026-04-30T02:01:21Z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