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13_ncr:1_{F903FED5-6132-4C58-BFA3-C62C9362764A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I58" i="1" l="1"/>
  <c r="I59" i="1"/>
  <c r="I60" i="1"/>
  <c r="I61" i="1"/>
  <c r="I63" i="1"/>
  <c r="I65" i="1"/>
  <c r="I72" i="1"/>
  <c r="I73" i="1"/>
  <c r="I150" i="1"/>
  <c r="D87" i="1"/>
  <c r="I146" i="1"/>
  <c r="I145" i="1"/>
  <c r="I144" i="1"/>
  <c r="I143" i="1"/>
  <c r="I142" i="1"/>
  <c r="I141" i="1"/>
  <c r="I139" i="1"/>
  <c r="I138" i="1"/>
  <c r="I135" i="1"/>
  <c r="I134" i="1"/>
  <c r="I133" i="1"/>
  <c r="I132" i="1"/>
  <c r="I131" i="1"/>
  <c r="I130" i="1"/>
  <c r="I129" i="1"/>
  <c r="I128" i="1"/>
  <c r="I127" i="1"/>
  <c r="E87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5" i="1"/>
  <c r="I94" i="1"/>
  <c r="I93" i="1"/>
  <c r="I92" i="1"/>
  <c r="I91" i="1"/>
  <c r="I90" i="1"/>
  <c r="I89" i="1"/>
  <c r="I80" i="1"/>
  <c r="I71" i="1"/>
  <c r="I70" i="1"/>
  <c r="I69" i="1"/>
  <c r="I68" i="1"/>
  <c r="I67" i="1"/>
  <c r="I64" i="1"/>
  <c r="I57" i="1"/>
  <c r="I56" i="1"/>
  <c r="I55" i="1"/>
  <c r="I54" i="1"/>
  <c r="I53" i="1"/>
  <c r="I147" i="1" l="1"/>
  <c r="I140" i="1" s="1"/>
  <c r="I149" i="1"/>
  <c r="I137" i="1"/>
  <c r="I136" i="1" s="1"/>
  <c r="I151" i="1"/>
  <c r="I62" i="1"/>
  <c r="I79" i="1"/>
  <c r="I78" i="1" s="1"/>
  <c r="F87" i="1"/>
  <c r="G87" i="1"/>
  <c r="I88" i="1"/>
  <c r="I116" i="1"/>
  <c r="I126" i="1"/>
  <c r="I96" i="1"/>
  <c r="I106" i="1"/>
  <c r="I148" i="1" l="1"/>
  <c r="I87" i="1"/>
  <c r="I36" i="1" l="1"/>
  <c r="I77" i="1"/>
  <c r="I74" i="1" s="1"/>
  <c r="I66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4" i="1"/>
  <c r="I33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42" i="1" l="1"/>
  <c r="I14" i="1"/>
  <c r="I52" i="1"/>
  <c r="D13" i="1"/>
  <c r="D161" i="1" s="1"/>
  <c r="E13" i="1"/>
  <c r="E161" i="1" s="1"/>
  <c r="F13" i="1"/>
  <c r="F161" i="1" s="1"/>
  <c r="G13" i="1"/>
  <c r="G161" i="1" s="1"/>
  <c r="I27" i="1"/>
  <c r="I22" i="1" s="1"/>
  <c r="I35" i="1"/>
  <c r="I32" i="1" l="1"/>
  <c r="I13" i="1" l="1"/>
  <c r="I161" i="1" s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B3" i="9"/>
  <c r="B3" i="8"/>
  <c r="B3" i="7"/>
  <c r="B3" i="3"/>
  <c r="B6" i="3"/>
  <c r="B3" i="1"/>
  <c r="B9" i="1" s="1"/>
  <c r="B6" i="1"/>
  <c r="B3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<sst xmlns="http://schemas.openxmlformats.org/spreadsheetml/2006/main" count="272" uniqueCount="155">
  <si>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</si>
  <si>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</si>
  <si>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</si>
  <si>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</si>
  <si>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</si>
  <si>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</si>
  <si>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</si>
  <si>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</si>
  <si>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</si>
  <si>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</si>
  <si>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</si>
  <si>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</si>
  <si>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</si>
  <si>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</si>
  <si>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</si>
  <si>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</si>
  <si>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</si>
  <si>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</si>
  <si>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</si>
  <si>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</si>
  <si>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</si>
  <si>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</si>
  <si>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</si>
  <si>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</si>
  <si>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</si>
  <si>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</si>
  <si>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</si>
  <si>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</si>
  <si>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</si>
  <si>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</si>
  <si>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</si>
  <si>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</si>
  <si>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</si>
  <si>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</si>
  <si>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</si>
  <si>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</si>
  <si>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</si>
  <si>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</si>
  <si>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</si>
  <si>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</si>
  <si>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</si>
  <si>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</si>
  <si>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</si>
  <si>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</si>
  <si>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</si>
  <si>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</si>
  <si>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</si>
  <si>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</si>
  <si>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</si>
  <si>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</si>
  <si>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</si>
  <si>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</si>
  <si>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</si>
  <si>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</si>
  <si>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</si>
  <si>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</si>
  <si>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</si>
  <si>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</si>
  <si>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</si>
  <si>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</si>
  <si>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</si>
  <si>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</si>
  <si>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</si>
  <si>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</si>
  <si>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</si>
  <si>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</si>
  <si>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</si>
  <si>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</si>
  <si>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</si>
  <si>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</si>
  <si>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</si>
  <si>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</si>
  <si>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</si>
  <si>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</si>
  <si>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</si>
  <si>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</si>
  <si>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</si>
  <si>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</si>
  <si>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</si>
  <si>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</si>
  <si>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</si>
  <si>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</si>
  <si>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</si>
  <si>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</si>
  <si>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</si>
  <si>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</si>
  <si>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</si>
  <si>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</si>
  <si>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</si>
  <si>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</si>
  <si>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</si>
  <si>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</si>
  <si>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</si>
  <si>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</si>
  <si>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</si>
  <si>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</si>
  <si>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</si>
  <si>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</si>
  <si>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</si>
  <si>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</si>
  <si>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</si>
  <si>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</si>
  <si>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</si>
  <si>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</si>
  <si>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</si>
  <si>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</si>
  <si>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</si>
  <si>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</si>
  <si>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</si>
  <si>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</si>
  <si>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</si>
  <si>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</si>
  <si>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</si>
  <si>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</si>
  <si>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</si>
  <si>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</si>
  <si>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</si>
  <si>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</si>
  <si>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</si>
  <si>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</si>
  <si>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</si>
  <si>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</si>
  <si>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</si>
  <si>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</si>
  <si>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</si>
  <si>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</si>
  <si>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</si>
  <si>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</si>
  <si>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</si>
  <si>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</si>
  <si>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</si>
  <si>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</si>
  <si>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</si>
  <si>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</si>
  <si>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</si>
  <si>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</si>
  <si>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</si>
  <si>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</si>
  <si>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</si>
  <si>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</si>
  <si>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</si>
  <si>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</si>
  <si>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</si>
  <si>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</si>
  <si>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</si>
  <si>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</si>
  <si>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</si>
  <si>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</si>
  <si>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No se tiene Deuda publica</t>
  </si>
  <si>
    <t>No se tiene balance presupuestario de recursos disponibles negativo</t>
  </si>
  <si>
    <t xml:space="preserve"> Municipio de Cortazar, Gto</t>
  </si>
  <si>
    <t xml:space="preserve">  Municipio de Cortazar, Gto</t>
  </si>
  <si>
    <t>Ejercicio 2025</t>
  </si>
  <si>
    <t>SE INFORMARA AL 31 DE DICIEMBRE DE 2025</t>
  </si>
  <si>
    <t>Correspondiente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</si>
</sst>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8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6" fillId="0" borderId="0"/>
    <xf numFmtId="0" fontId="17" fillId="0" borderId="0"/>
    <xf numFmtId="0" fontId="8" fillId="0" borderId="0"/>
    <xf numFmtId="0" fontId="4" fillId="0" borderId="0"/>
    <xf numFmtId="0" fontId="20" fillId="0" borderId="0"/>
    <xf numFmtId="0" fontId="6" fillId="0" borderId="0"/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8" applyNumberFormat="0" applyFill="0" applyAlignment="0" applyProtection="0"/>
    <xf numFmtId="0" fontId="23" fillId="0" borderId="39" applyNumberFormat="0" applyFill="0" applyAlignment="0" applyProtection="0"/>
    <xf numFmtId="0" fontId="24" fillId="0" borderId="40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41" applyNumberFormat="0" applyAlignment="0" applyProtection="0"/>
    <xf numFmtId="0" fontId="29" fillId="9" borderId="42" applyNumberFormat="0" applyAlignment="0" applyProtection="0"/>
    <xf numFmtId="0" fontId="30" fillId="9" borderId="41" applyNumberFormat="0" applyAlignment="0" applyProtection="0"/>
    <xf numFmtId="0" fontId="31" fillId="0" borderId="43" applyNumberFormat="0" applyFill="0" applyAlignment="0" applyProtection="0"/>
    <xf numFmtId="0" fontId="32" fillId="10" borderId="4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6" applyNumberFormat="0" applyFill="0" applyAlignment="0" applyProtection="0"/>
    <xf numFmtId="0" fontId="3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6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45" applyNumberFormat="0" applyFont="0" applyAlignment="0" applyProtection="0"/>
    <xf numFmtId="0" fontId="2" fillId="0" borderId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6" fillId="0" borderId="0" xfId="0" applyFont="1"/>
    <xf numFmtId="0" fontId="5" fillId="2" borderId="4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4" fontId="6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right" vertical="center"/>
    </xf>
    <xf numFmtId="3" fontId="6" fillId="0" borderId="3" xfId="0" applyNumberFormat="1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3"/>
    </xf>
    <xf numFmtId="0" fontId="6" fillId="0" borderId="2" xfId="0" applyFont="1" applyBorder="1" applyAlignment="1">
      <alignment horizontal="left" indent="3"/>
    </xf>
    <xf numFmtId="0" fontId="6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indent="4"/>
    </xf>
    <xf numFmtId="0" fontId="9" fillId="3" borderId="10" xfId="2" applyFont="1" applyFill="1" applyBorder="1" applyAlignment="1">
      <alignment horizontal="right" vertical="center"/>
    </xf>
    <xf numFmtId="0" fontId="9" fillId="3" borderId="11" xfId="2" applyFont="1" applyFill="1" applyBorder="1" applyAlignment="1">
      <alignment horizontal="left" vertical="center"/>
    </xf>
    <xf numFmtId="0" fontId="9" fillId="3" borderId="12" xfId="2" applyFont="1" applyFill="1" applyBorder="1" applyAlignment="1">
      <alignment horizontal="centerContinuous" vertical="center"/>
    </xf>
    <xf numFmtId="0" fontId="9" fillId="3" borderId="0" xfId="2" applyFont="1" applyFill="1" applyAlignment="1">
      <alignment horizontal="centerContinuous" vertical="center"/>
    </xf>
    <xf numFmtId="0" fontId="9" fillId="3" borderId="0" xfId="2" applyFont="1" applyFill="1" applyAlignment="1">
      <alignment horizontal="right" vertical="center"/>
    </xf>
    <xf numFmtId="0" fontId="9" fillId="3" borderId="8" xfId="2" applyFont="1" applyFill="1" applyBorder="1" applyAlignment="1">
      <alignment vertical="center"/>
    </xf>
    <xf numFmtId="0" fontId="9" fillId="3" borderId="8" xfId="2" applyFont="1" applyFill="1" applyBorder="1" applyAlignment="1">
      <alignment horizontal="left" vertical="center"/>
    </xf>
    <xf numFmtId="0" fontId="9" fillId="3" borderId="14" xfId="2" applyFont="1" applyFill="1" applyBorder="1" applyAlignment="1">
      <alignment horizontal="centerContinuous" vertical="center"/>
    </xf>
    <xf numFmtId="0" fontId="9" fillId="3" borderId="15" xfId="2" applyFont="1" applyFill="1" applyBorder="1" applyAlignment="1">
      <alignment horizontal="centerContinuous" vertical="center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10" fillId="0" borderId="19" xfId="0" applyFont="1" applyBorder="1" applyProtection="1"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left" indent="1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left" indent="1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10" fontId="13" fillId="3" borderId="0" xfId="2" applyNumberFormat="1" applyFont="1" applyFill="1" applyAlignment="1">
      <alignment horizontal="right" vertical="center"/>
    </xf>
    <xf numFmtId="0" fontId="9" fillId="3" borderId="0" xfId="2" applyFont="1" applyFill="1" applyAlignment="1">
      <alignment horizontal="left" vertical="center"/>
    </xf>
    <xf numFmtId="0" fontId="10" fillId="0" borderId="0" xfId="0" applyFont="1"/>
    <xf numFmtId="0" fontId="5" fillId="0" borderId="0" xfId="0" applyFont="1"/>
    <xf numFmtId="0" fontId="14" fillId="0" borderId="20" xfId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4"/>
    </xf>
    <xf numFmtId="0" fontId="15" fillId="0" borderId="30" xfId="0" applyFont="1" applyBorder="1" applyAlignment="1">
      <alignment vertical="center"/>
    </xf>
    <xf numFmtId="0" fontId="13" fillId="0" borderId="31" xfId="0" applyFont="1" applyBorder="1" applyAlignment="1">
      <alignment horizontal="right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" fontId="13" fillId="0" borderId="32" xfId="0" applyNumberFormat="1" applyFont="1" applyBorder="1" applyAlignment="1">
      <alignment horizontal="right" vertical="center" wrapText="1"/>
    </xf>
    <xf numFmtId="0" fontId="15" fillId="0" borderId="3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34" xfId="0" applyNumberFormat="1" applyFont="1" applyBorder="1" applyAlignment="1">
      <alignment horizontal="right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 indent="1"/>
    </xf>
    <xf numFmtId="4" fontId="6" fillId="0" borderId="2" xfId="0" applyNumberFormat="1" applyFont="1" applyBorder="1" applyAlignment="1">
      <alignment vertical="center" wrapText="1"/>
    </xf>
    <xf numFmtId="4" fontId="15" fillId="0" borderId="36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3" fillId="0" borderId="36" xfId="0" applyNumberFormat="1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1"/>
    </xf>
    <xf numFmtId="4" fontId="15" fillId="0" borderId="17" xfId="0" applyNumberFormat="1" applyFont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8" fillId="0" borderId="0" xfId="3" applyFont="1"/>
    <xf numFmtId="0" fontId="19" fillId="0" borderId="0" xfId="1" applyFont="1"/>
    <xf numFmtId="0" fontId="9" fillId="3" borderId="9" xfId="2" applyFont="1" applyFill="1" applyBorder="1" applyAlignment="1">
      <alignment horizontal="center" vertical="center"/>
    </xf>
    <xf numFmtId="4" fontId="6" fillId="0" borderId="0" xfId="0" applyNumberFormat="1" applyFont="1"/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</cellXfs>
  <cellStyles count="67">
    <cellStyle name="20% - Énfasis1" xfId="27" builtinId="30" customBuiltin="1"/>
    <cellStyle name="20% - Énfasis2" xfId="31" builtinId="34" customBuiltin="1"/>
    <cellStyle name="20% - Énfasis3" xfId="35" builtinId="38" customBuiltin="1"/>
    <cellStyle name="20% - Énfasis4" xfId="39" builtinId="42" customBuiltin="1"/>
    <cellStyle name="20% - Énfasis5" xfId="43" builtinId="46" customBuiltin="1"/>
    <cellStyle name="20% - Énfasis6" xfId="47" builtinId="50" customBuiltin="1"/>
    <cellStyle name="40% - Énfasis1" xfId="28" builtinId="31" customBuiltin="1"/>
    <cellStyle name="40% - Énfasis2" xfId="32" builtinId="35" customBuiltin="1"/>
    <cellStyle name="40% - Énfasis3" xfId="36" builtinId="39" customBuiltin="1"/>
    <cellStyle name="40% - Énfasis4" xfId="40" builtinId="43" customBuiltin="1"/>
    <cellStyle name="40% - Énfasis5" xfId="44" builtinId="47" customBuiltin="1"/>
    <cellStyle name="40% - Énfasis6" xfId="48" builtinId="51" customBuiltin="1"/>
    <cellStyle name="60% - Énfasis1" xfId="29" builtinId="32" customBuiltin="1"/>
    <cellStyle name="60% - Énfasis2" xfId="33" builtinId="36" customBuiltin="1"/>
    <cellStyle name="60% - Énfasis3" xfId="37" builtinId="40" customBuiltin="1"/>
    <cellStyle name="60% - Énfasis4" xfId="41" builtinId="44" customBuiltin="1"/>
    <cellStyle name="60% - Énfasis5" xfId="45" builtinId="48" customBuiltin="1"/>
    <cellStyle name="60% - Énfasis6" xfId="49" builtinId="52" customBuiltin="1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Euro" xfId="54" xr:uid="{CF1FE3CF-7006-43C2-8D93-B63F65CC438A}"/>
    <cellStyle name="Hipervínculo" xfId="1" builtinId="8"/>
    <cellStyle name="Incorrecto" xfId="16" builtinId="27" customBuiltin="1"/>
    <cellStyle name="Millares 2" xfId="9" xr:uid="{00000000-0005-0000-0000-000021000000}"/>
    <cellStyle name="Millares 2 2" xfId="56" xr:uid="{1DB0A4BB-039A-46E1-AB1E-859F004A597F}"/>
    <cellStyle name="Millares 2 3" xfId="57" xr:uid="{1AFB1D4E-ED98-4AAB-933E-915763333BDF}"/>
    <cellStyle name="Millares 2 4" xfId="55" xr:uid="{FB2C0C93-69D2-4C38-AD33-8F2C39DFEACC}"/>
    <cellStyle name="Millares 3" xfId="51" xr:uid="{00000000-0005-0000-0000-000022000000}"/>
    <cellStyle name="Millares 3 2" xfId="58" xr:uid="{879613BB-0E2D-4682-A7D7-ED4CDBE4FE78}"/>
    <cellStyle name="Moneda 2" xfId="59" xr:uid="{4046E89A-4DDE-4BC7-926F-DCF71055C0B2}"/>
    <cellStyle name="Neutral" xfId="17" builtinId="28" customBuiltin="1"/>
    <cellStyle name="Normal" xfId="0" builtinId="0"/>
    <cellStyle name="Normal 2" xfId="3" xr:uid="{00000000-0005-0000-0000-000025000000}"/>
    <cellStyle name="Normal 2 2" xfId="4" xr:uid="{00000000-0005-0000-0000-000026000000}"/>
    <cellStyle name="Normal 2 3" xfId="8" xr:uid="{00000000-0005-0000-0000-000027000000}"/>
    <cellStyle name="Normal 2 4" xfId="53" xr:uid="{FB3DC4A1-DF8C-4892-BB55-18F156227EB7}"/>
    <cellStyle name="Normal 2 5" xfId="60" xr:uid="{6C7622CA-5FBF-4ACC-8FD8-C940F21CE3B8}"/>
    <cellStyle name="Normal 3" xfId="2" xr:uid="{00000000-0005-0000-0000-000028000000}"/>
    <cellStyle name="Normal 3 2" xfId="7" xr:uid="{00000000-0005-0000-0000-000029000000}"/>
    <cellStyle name="Normal 3 3" xfId="5" xr:uid="{00000000-0005-0000-0000-00002A000000}"/>
    <cellStyle name="Normal 4" xfId="6" xr:uid="{00000000-0005-0000-0000-00002B000000}"/>
    <cellStyle name="Normal 4 2" xfId="62" xr:uid="{D23836B8-A822-4C0D-B072-6B429CB554E3}"/>
    <cellStyle name="Normal 4 3" xfId="61" xr:uid="{6E70FBA3-23F0-4C18-98F3-BFF162404AE5}"/>
    <cellStyle name="Normal 5" xfId="50" xr:uid="{00000000-0005-0000-0000-00002C000000}"/>
    <cellStyle name="Normal 5 2" xfId="64" xr:uid="{0763F9F2-5A12-4F72-B9A3-A637C1419BBA}"/>
    <cellStyle name="Normal 5 3" xfId="63" xr:uid="{F9E125CB-1CED-41A1-A5AC-6686D1997D6D}"/>
    <cellStyle name="Normal 6" xfId="65" xr:uid="{8378E008-1CAA-4F6A-9DF7-B33CBEEDC261}"/>
    <cellStyle name="Normal 6 2" xfId="66" xr:uid="{054A5625-3800-4463-9B37-BA4D1B1086E6}"/>
    <cellStyle name="Notas 2" xfId="52" xr:uid="{00000000-0005-0000-0000-00002D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tabSelected="1" workbookViewId="0">
      <selection activeCell="B21" sqref="B2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68"/>
      <c r="B1" s="22" t="s">
        <v>10</v>
      </c>
      <c r="C1" s="19" t="s">
        <v>0</v>
      </c>
      <c r="D1" s="20">
        <v>2025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154</v>
      </c>
      <c r="B3" s="22"/>
      <c r="C3" s="23" t="s">
        <v>4</v>
      </c>
      <c r="D3" s="25">
        <v>3</v>
      </c>
    </row>
    <row r="4" spans="1:4" x14ac:dyDescent="0.2">
      <c r="A4" s="70" t="s">
        <v>5</v>
      </c>
      <c r="B4" s="71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2" thickBot="1" x14ac:dyDescent="0.25">
      <c r="A15" s="35"/>
      <c r="B15" s="36"/>
    </row>
  </sheetData>
  <mergeCells count="1">
    <mergeCell ref="A4:B4"/>
  </mergeCells>
  <phoneticPr fontId="11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7" x14ac:dyDescent="0.2">
      <c r="B1" s="72" t="s">
        <v>150</v>
      </c>
      <c r="C1" s="72"/>
      <c r="D1" s="72"/>
      <c r="E1" s="72"/>
      <c r="F1" s="72"/>
      <c r="G1" s="72"/>
    </row>
    <row r="2" spans="1:7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7" x14ac:dyDescent="0.2">
      <c r="B3" s="72" t="str">
        <f>'Notas de Disciplina Financiera'!A3</f>
        <v>Correspondiente del 1 de Enero al 30 de septiembre de 2025</v>
      </c>
      <c r="C3" s="72"/>
      <c r="D3" s="72"/>
      <c r="E3" s="38" t="s">
        <v>4</v>
      </c>
      <c r="F3" s="39">
        <f>'Notas de Disciplina Financiera'!D3</f>
        <v>3</v>
      </c>
    </row>
    <row r="5" spans="1:7" x14ac:dyDescent="0.2">
      <c r="B5" s="41"/>
      <c r="C5" s="41" t="s">
        <v>10</v>
      </c>
    </row>
    <row r="7" spans="1:7" x14ac:dyDescent="0.2">
      <c r="B7" s="1" t="s">
        <v>21</v>
      </c>
    </row>
    <row r="8" spans="1:7" x14ac:dyDescent="0.2">
      <c r="B8" s="43" t="s">
        <v>22</v>
      </c>
    </row>
    <row r="9" spans="1:7" x14ac:dyDescent="0.2">
      <c r="A9" s="40"/>
    </row>
    <row r="10" spans="1:7" x14ac:dyDescent="0.2">
      <c r="C10" s="1" t="s">
        <v>149</v>
      </c>
    </row>
    <row r="16" spans="1:7" x14ac:dyDescent="0.2">
      <c r="C16" s="67" t="s">
        <v>23</v>
      </c>
    </row>
    <row r="17" spans="3:3" x14ac:dyDescent="0.2">
      <c r="C17" s="66" t="s">
        <v>24</v>
      </c>
    </row>
  </sheetData>
  <mergeCells count="4">
    <mergeCell ref="B1:D1"/>
    <mergeCell ref="B2:D2"/>
    <mergeCell ref="B3:D3"/>
    <mergeCell ref="E1:G1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2"/>
  <sheetViews>
    <sheetView showGridLines="0" zoomScaleNormal="100" workbookViewId="0">
      <selection activeCell="K13" sqref="K1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6640625" style="1" bestFit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" style="1"/>
    <col min="11" max="11" width="12.6640625" style="1" bestFit="1" customWidth="1"/>
    <col min="12" max="12" width="13.33203125" style="1" bestFit="1" customWidth="1"/>
    <col min="13" max="16384" width="12" style="1"/>
  </cols>
  <sheetData>
    <row r="1" spans="1:12" x14ac:dyDescent="0.2">
      <c r="B1" s="72" t="s">
        <v>151</v>
      </c>
      <c r="C1" s="72"/>
      <c r="D1" s="72"/>
      <c r="E1" s="38" t="s">
        <v>0</v>
      </c>
      <c r="F1" s="39">
        <f>'Notas de Disciplina Financiera'!D1</f>
        <v>2025</v>
      </c>
    </row>
    <row r="2" spans="1:12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12" x14ac:dyDescent="0.2">
      <c r="B3" s="72" t="str">
        <f>'Notas de Disciplina Financiera'!A3</f>
        <v>Correspondiente del 1 de Enero al 30 de septiembre de 2025</v>
      </c>
      <c r="C3" s="72"/>
      <c r="D3" s="72"/>
      <c r="E3" s="38" t="s">
        <v>4</v>
      </c>
      <c r="F3" s="39">
        <f>'Notas de Disciplina Financiera'!D3</f>
        <v>3</v>
      </c>
    </row>
    <row r="5" spans="1:12" x14ac:dyDescent="0.2">
      <c r="B5" s="41" t="s">
        <v>25</v>
      </c>
    </row>
    <row r="6" spans="1:12" x14ac:dyDescent="0.2">
      <c r="B6" s="78" t="str">
        <f>B1</f>
        <v xml:space="preserve">  Municipio de Cortazar, Gto</v>
      </c>
      <c r="C6" s="78"/>
      <c r="D6" s="78"/>
      <c r="E6" s="78"/>
      <c r="F6" s="78"/>
      <c r="G6" s="78"/>
      <c r="H6" s="78"/>
      <c r="I6" s="78"/>
    </row>
    <row r="7" spans="1:12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12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12" x14ac:dyDescent="0.2">
      <c r="B9" s="73" t="str">
        <f>B3</f>
        <v>Correspondiente del 1 de Enero al 30 de septiembre de 2025</v>
      </c>
      <c r="C9" s="73"/>
      <c r="D9" s="73"/>
      <c r="E9" s="73"/>
      <c r="F9" s="73"/>
      <c r="G9" s="73"/>
      <c r="H9" s="73"/>
      <c r="I9" s="73"/>
    </row>
    <row r="10" spans="1:12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12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12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2" x14ac:dyDescent="0.2">
      <c r="A13" s="40"/>
      <c r="B13" s="13" t="s">
        <v>38</v>
      </c>
      <c r="C13" s="3">
        <v>244502371.50999999</v>
      </c>
      <c r="D13" s="3">
        <f t="shared" ref="D13:G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v>29218238.359999999</v>
      </c>
      <c r="I13" s="3">
        <f t="shared" ref="I13" si="1">I14+I22+I32+I42+I52+I62+I66+I74+I78</f>
        <v>273720609.87</v>
      </c>
      <c r="K13" s="69"/>
      <c r="L13" s="69"/>
    </row>
    <row r="14" spans="1:12" x14ac:dyDescent="0.2">
      <c r="B14" s="17" t="s">
        <v>39</v>
      </c>
      <c r="C14" s="4">
        <v>120274718.12</v>
      </c>
      <c r="D14" s="4">
        <v>0</v>
      </c>
      <c r="E14" s="4">
        <v>0</v>
      </c>
      <c r="F14" s="4">
        <v>0</v>
      </c>
      <c r="G14" s="4">
        <v>0</v>
      </c>
      <c r="H14" s="4">
        <v>10829612.59</v>
      </c>
      <c r="I14" s="4">
        <f t="shared" ref="I14" si="2">SUM(I15:I21)</f>
        <v>131104330.71000001</v>
      </c>
      <c r="K14" s="69"/>
      <c r="L14" s="69"/>
    </row>
    <row r="15" spans="1:12" x14ac:dyDescent="0.2">
      <c r="B15" s="16" t="s">
        <v>40</v>
      </c>
      <c r="C15" s="4">
        <v>34618770.350000001</v>
      </c>
      <c r="D15" s="4">
        <v>0</v>
      </c>
      <c r="E15" s="4">
        <v>0</v>
      </c>
      <c r="F15" s="4">
        <v>0</v>
      </c>
      <c r="G15" s="4">
        <v>0</v>
      </c>
      <c r="H15" s="4">
        <v>11049743.970000001</v>
      </c>
      <c r="I15" s="4">
        <f>C15+H15</f>
        <v>45668514.32</v>
      </c>
      <c r="K15" s="69"/>
      <c r="L15" s="69"/>
    </row>
    <row r="16" spans="1:12" x14ac:dyDescent="0.2">
      <c r="B16" s="16" t="s">
        <v>41</v>
      </c>
      <c r="C16" s="4">
        <v>7993321.9800000004</v>
      </c>
      <c r="D16" s="4">
        <v>0</v>
      </c>
      <c r="E16" s="4">
        <v>0</v>
      </c>
      <c r="F16" s="4">
        <v>0</v>
      </c>
      <c r="G16" s="4">
        <v>0</v>
      </c>
      <c r="H16" s="4">
        <v>207270.8</v>
      </c>
      <c r="I16" s="4">
        <f t="shared" ref="I16:I21" si="3">C16+H16</f>
        <v>8200592.7800000003</v>
      </c>
      <c r="K16" s="69"/>
      <c r="L16" s="69"/>
    </row>
    <row r="17" spans="2:12" x14ac:dyDescent="0.2">
      <c r="B17" s="16" t="s">
        <v>42</v>
      </c>
      <c r="C17" s="4">
        <v>9392542.7899999991</v>
      </c>
      <c r="D17" s="4">
        <v>0</v>
      </c>
      <c r="E17" s="4">
        <v>0</v>
      </c>
      <c r="F17" s="4">
        <v>0</v>
      </c>
      <c r="G17" s="4">
        <v>0</v>
      </c>
      <c r="H17" s="4">
        <v>-648697.43000000005</v>
      </c>
      <c r="I17" s="4">
        <f t="shared" si="3"/>
        <v>8743845.3599999994</v>
      </c>
      <c r="K17" s="69"/>
      <c r="L17" s="69"/>
    </row>
    <row r="18" spans="2:12" x14ac:dyDescent="0.2">
      <c r="B18" s="16" t="s">
        <v>43</v>
      </c>
      <c r="C18" s="4">
        <v>14758326.800000001</v>
      </c>
      <c r="D18" s="4">
        <v>0</v>
      </c>
      <c r="E18" s="4">
        <v>0</v>
      </c>
      <c r="F18" s="4">
        <v>0</v>
      </c>
      <c r="G18" s="4">
        <v>0</v>
      </c>
      <c r="H18" s="4">
        <v>-8580707.7200000007</v>
      </c>
      <c r="I18" s="4">
        <f t="shared" si="3"/>
        <v>6177619.0800000001</v>
      </c>
      <c r="K18" s="69"/>
      <c r="L18" s="69"/>
    </row>
    <row r="19" spans="2:12" x14ac:dyDescent="0.2">
      <c r="B19" s="16" t="s">
        <v>44</v>
      </c>
      <c r="C19" s="4">
        <v>53511756.200000003</v>
      </c>
      <c r="D19" s="4">
        <v>0</v>
      </c>
      <c r="E19" s="4">
        <v>0</v>
      </c>
      <c r="F19" s="4">
        <v>0</v>
      </c>
      <c r="G19" s="4">
        <v>0</v>
      </c>
      <c r="H19" s="4">
        <v>8802002.9700000007</v>
      </c>
      <c r="I19" s="4">
        <f t="shared" si="3"/>
        <v>62313759.170000002</v>
      </c>
      <c r="K19" s="69"/>
      <c r="L19" s="69"/>
    </row>
    <row r="20" spans="2:12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f t="shared" si="3"/>
        <v>0</v>
      </c>
      <c r="L20" s="69"/>
    </row>
    <row r="21" spans="2:12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f t="shared" si="3"/>
        <v>0</v>
      </c>
      <c r="L21" s="69"/>
    </row>
    <row r="22" spans="2:12" x14ac:dyDescent="0.2">
      <c r="B22" s="17" t="s">
        <v>47</v>
      </c>
      <c r="C22" s="4">
        <v>15123601.07</v>
      </c>
      <c r="D22" s="4">
        <v>0</v>
      </c>
      <c r="E22" s="4">
        <v>0</v>
      </c>
      <c r="F22" s="4">
        <v>0</v>
      </c>
      <c r="G22" s="4">
        <v>0</v>
      </c>
      <c r="H22" s="4">
        <v>8311000.4199999999</v>
      </c>
      <c r="I22" s="4">
        <f t="shared" ref="I22" si="4">SUM(I23:I31)</f>
        <v>23434601.490000002</v>
      </c>
      <c r="K22" s="69"/>
      <c r="L22" s="69"/>
    </row>
    <row r="23" spans="2:12" x14ac:dyDescent="0.2">
      <c r="B23" s="16" t="s">
        <v>48</v>
      </c>
      <c r="C23" s="4">
        <v>2844648.98</v>
      </c>
      <c r="D23" s="4">
        <v>0</v>
      </c>
      <c r="E23" s="4">
        <v>0</v>
      </c>
      <c r="F23" s="4">
        <v>0</v>
      </c>
      <c r="G23" s="4">
        <v>0</v>
      </c>
      <c r="H23" s="4">
        <v>2744832.02</v>
      </c>
      <c r="I23" s="4">
        <f t="shared" ref="I23:I31" si="5">C23+H23</f>
        <v>5589481</v>
      </c>
      <c r="K23" s="69"/>
      <c r="L23" s="69"/>
    </row>
    <row r="24" spans="2:12" x14ac:dyDescent="0.2">
      <c r="B24" s="16" t="s">
        <v>49</v>
      </c>
      <c r="C24" s="4">
        <v>699800</v>
      </c>
      <c r="D24" s="4">
        <v>0</v>
      </c>
      <c r="E24" s="4">
        <v>0</v>
      </c>
      <c r="F24" s="4">
        <v>0</v>
      </c>
      <c r="G24" s="4">
        <v>0</v>
      </c>
      <c r="H24" s="4">
        <v>756557.43</v>
      </c>
      <c r="I24" s="4">
        <f t="shared" si="5"/>
        <v>1456357.4300000002</v>
      </c>
      <c r="K24" s="69"/>
      <c r="L24" s="69"/>
    </row>
    <row r="25" spans="2:12" x14ac:dyDescent="0.2">
      <c r="B25" s="16" t="s">
        <v>50</v>
      </c>
      <c r="C25" s="4">
        <v>10000</v>
      </c>
      <c r="D25" s="4">
        <v>0</v>
      </c>
      <c r="E25" s="4">
        <v>0</v>
      </c>
      <c r="F25" s="4">
        <v>0</v>
      </c>
      <c r="G25" s="4">
        <v>0</v>
      </c>
      <c r="H25" s="4">
        <v>74332</v>
      </c>
      <c r="I25" s="4">
        <f t="shared" si="5"/>
        <v>84332</v>
      </c>
      <c r="K25" s="69"/>
      <c r="L25" s="69"/>
    </row>
    <row r="26" spans="2:12" x14ac:dyDescent="0.2">
      <c r="B26" s="16" t="s">
        <v>51</v>
      </c>
      <c r="C26" s="4">
        <v>2211099.2400000002</v>
      </c>
      <c r="D26" s="4">
        <v>0</v>
      </c>
      <c r="E26" s="4">
        <v>0</v>
      </c>
      <c r="F26" s="4">
        <v>0</v>
      </c>
      <c r="G26" s="4">
        <v>0</v>
      </c>
      <c r="H26" s="4">
        <v>3896308.76</v>
      </c>
      <c r="I26" s="4">
        <f t="shared" si="5"/>
        <v>6107408</v>
      </c>
      <c r="K26" s="69"/>
      <c r="L26" s="69"/>
    </row>
    <row r="27" spans="2:12" x14ac:dyDescent="0.2">
      <c r="B27" s="16" t="s">
        <v>52</v>
      </c>
      <c r="C27" s="4">
        <v>574500</v>
      </c>
      <c r="D27" s="4">
        <v>0</v>
      </c>
      <c r="E27" s="4">
        <v>0</v>
      </c>
      <c r="F27" s="4">
        <v>0</v>
      </c>
      <c r="G27" s="4">
        <v>0</v>
      </c>
      <c r="H27" s="4">
        <v>425147.82</v>
      </c>
      <c r="I27" s="4">
        <f t="shared" si="5"/>
        <v>999647.82000000007</v>
      </c>
      <c r="K27" s="69"/>
      <c r="L27" s="69"/>
    </row>
    <row r="28" spans="2:12" x14ac:dyDescent="0.2">
      <c r="B28" s="16" t="s">
        <v>53</v>
      </c>
      <c r="C28" s="4">
        <v>5940695.5700000003</v>
      </c>
      <c r="D28" s="4">
        <v>0</v>
      </c>
      <c r="E28" s="4">
        <v>0</v>
      </c>
      <c r="F28" s="4">
        <v>0</v>
      </c>
      <c r="G28" s="4">
        <v>0</v>
      </c>
      <c r="H28" s="4">
        <v>-364695.57</v>
      </c>
      <c r="I28" s="4">
        <f t="shared" si="5"/>
        <v>5576000</v>
      </c>
      <c r="K28" s="69"/>
      <c r="L28" s="69"/>
    </row>
    <row r="29" spans="2:12" x14ac:dyDescent="0.2">
      <c r="B29" s="16" t="s">
        <v>54</v>
      </c>
      <c r="C29" s="4">
        <v>1900000</v>
      </c>
      <c r="D29" s="4">
        <v>0</v>
      </c>
      <c r="E29" s="4">
        <v>0</v>
      </c>
      <c r="F29" s="4">
        <v>0</v>
      </c>
      <c r="G29" s="4">
        <v>0</v>
      </c>
      <c r="H29" s="4">
        <v>285217.12</v>
      </c>
      <c r="I29" s="4">
        <f t="shared" si="5"/>
        <v>2185217.12</v>
      </c>
      <c r="K29" s="69"/>
      <c r="L29" s="69"/>
    </row>
    <row r="30" spans="2:12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29723.32</v>
      </c>
      <c r="I30" s="4">
        <f t="shared" si="5"/>
        <v>29723.32</v>
      </c>
      <c r="K30" s="69"/>
      <c r="L30" s="69"/>
    </row>
    <row r="31" spans="2:12" x14ac:dyDescent="0.2">
      <c r="B31" s="16" t="s">
        <v>56</v>
      </c>
      <c r="C31" s="4">
        <v>942857.28</v>
      </c>
      <c r="D31" s="4">
        <v>0</v>
      </c>
      <c r="E31" s="4">
        <v>0</v>
      </c>
      <c r="F31" s="4">
        <v>0</v>
      </c>
      <c r="G31" s="4">
        <v>0</v>
      </c>
      <c r="H31" s="4">
        <v>463577.52</v>
      </c>
      <c r="I31" s="4">
        <f t="shared" si="5"/>
        <v>1406434.8</v>
      </c>
      <c r="K31" s="69"/>
      <c r="L31" s="69"/>
    </row>
    <row r="32" spans="2:12" x14ac:dyDescent="0.2">
      <c r="B32" s="17" t="s">
        <v>57</v>
      </c>
      <c r="C32" s="4">
        <v>54864678.07</v>
      </c>
      <c r="D32" s="4">
        <v>0</v>
      </c>
      <c r="E32" s="4">
        <v>0</v>
      </c>
      <c r="F32" s="4">
        <v>0</v>
      </c>
      <c r="G32" s="4">
        <v>0</v>
      </c>
      <c r="H32" s="4">
        <v>20013790.190000001</v>
      </c>
      <c r="I32" s="4">
        <f t="shared" ref="I32" si="6">SUM(I33:I41)</f>
        <v>74878468.260000005</v>
      </c>
      <c r="K32" s="69"/>
      <c r="L32" s="69"/>
    </row>
    <row r="33" spans="2:12" x14ac:dyDescent="0.2">
      <c r="B33" s="16" t="s">
        <v>58</v>
      </c>
      <c r="C33" s="4">
        <v>16236088.25</v>
      </c>
      <c r="D33" s="4">
        <v>0</v>
      </c>
      <c r="E33" s="4">
        <v>0</v>
      </c>
      <c r="F33" s="4">
        <v>0</v>
      </c>
      <c r="G33" s="4">
        <v>0</v>
      </c>
      <c r="H33" s="4">
        <v>2082498.28</v>
      </c>
      <c r="I33" s="4">
        <f t="shared" ref="I33:I41" si="7">C33+H33</f>
        <v>18318586.530000001</v>
      </c>
      <c r="K33" s="69"/>
      <c r="L33" s="69"/>
    </row>
    <row r="34" spans="2:12" x14ac:dyDescent="0.2">
      <c r="B34" s="16" t="s">
        <v>59</v>
      </c>
      <c r="C34" s="4">
        <v>3937548.6</v>
      </c>
      <c r="D34" s="4">
        <v>0</v>
      </c>
      <c r="E34" s="4">
        <v>0</v>
      </c>
      <c r="F34" s="4">
        <v>0</v>
      </c>
      <c r="G34" s="4">
        <v>0</v>
      </c>
      <c r="H34" s="4">
        <v>5926991.21</v>
      </c>
      <c r="I34" s="4">
        <f t="shared" si="7"/>
        <v>9864539.8100000005</v>
      </c>
      <c r="K34" s="69"/>
      <c r="L34" s="69"/>
    </row>
    <row r="35" spans="2:12" x14ac:dyDescent="0.2">
      <c r="B35" s="16" t="s">
        <v>60</v>
      </c>
      <c r="C35" s="4">
        <v>5673989.2599999998</v>
      </c>
      <c r="D35" s="4">
        <v>0</v>
      </c>
      <c r="E35" s="4">
        <v>0</v>
      </c>
      <c r="F35" s="4">
        <v>0</v>
      </c>
      <c r="G35" s="4">
        <v>0</v>
      </c>
      <c r="H35" s="4">
        <v>3012847.62</v>
      </c>
      <c r="I35" s="4">
        <f t="shared" si="7"/>
        <v>8686836.879999999</v>
      </c>
      <c r="K35" s="69"/>
      <c r="L35" s="69"/>
    </row>
    <row r="36" spans="2:12" x14ac:dyDescent="0.2">
      <c r="B36" s="16" t="s">
        <v>61</v>
      </c>
      <c r="C36" s="4">
        <v>990000</v>
      </c>
      <c r="D36" s="4">
        <v>0</v>
      </c>
      <c r="E36" s="4">
        <v>0</v>
      </c>
      <c r="F36" s="4">
        <v>0</v>
      </c>
      <c r="G36" s="4">
        <v>0</v>
      </c>
      <c r="H36" s="4">
        <v>1871262.12</v>
      </c>
      <c r="I36" s="4">
        <f t="shared" si="7"/>
        <v>2861262.12</v>
      </c>
      <c r="K36" s="69"/>
      <c r="L36" s="69"/>
    </row>
    <row r="37" spans="2:12" x14ac:dyDescent="0.2">
      <c r="B37" s="16" t="s">
        <v>62</v>
      </c>
      <c r="C37" s="4">
        <v>7658185.3499999996</v>
      </c>
      <c r="D37" s="4">
        <v>0</v>
      </c>
      <c r="E37" s="4">
        <v>0</v>
      </c>
      <c r="F37" s="4">
        <v>0</v>
      </c>
      <c r="G37" s="4">
        <v>0</v>
      </c>
      <c r="H37" s="4">
        <v>-2340155.08</v>
      </c>
      <c r="I37" s="4">
        <f t="shared" si="7"/>
        <v>5318030.2699999996</v>
      </c>
      <c r="K37" s="69"/>
      <c r="L37" s="69"/>
    </row>
    <row r="38" spans="2:12" x14ac:dyDescent="0.2">
      <c r="B38" s="16" t="s">
        <v>63</v>
      </c>
      <c r="C38" s="4">
        <v>2000000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f t="shared" si="7"/>
        <v>2000000</v>
      </c>
      <c r="K38" s="69"/>
      <c r="L38" s="69"/>
    </row>
    <row r="39" spans="2:12" x14ac:dyDescent="0.2">
      <c r="B39" s="16" t="s">
        <v>64</v>
      </c>
      <c r="C39" s="4">
        <v>272000</v>
      </c>
      <c r="D39" s="4">
        <v>0</v>
      </c>
      <c r="E39" s="4">
        <v>0</v>
      </c>
      <c r="F39" s="4">
        <v>0</v>
      </c>
      <c r="G39" s="4">
        <v>0</v>
      </c>
      <c r="H39" s="4">
        <v>433534.17</v>
      </c>
      <c r="I39" s="4">
        <f t="shared" si="7"/>
        <v>705534.16999999993</v>
      </c>
      <c r="K39" s="69"/>
      <c r="L39" s="69"/>
    </row>
    <row r="40" spans="2:12" x14ac:dyDescent="0.2">
      <c r="B40" s="16" t="s">
        <v>65</v>
      </c>
      <c r="C40" s="4">
        <v>14389845.550000001</v>
      </c>
      <c r="D40" s="4">
        <v>0</v>
      </c>
      <c r="E40" s="4">
        <v>0</v>
      </c>
      <c r="F40" s="4">
        <v>0</v>
      </c>
      <c r="G40" s="4">
        <v>0</v>
      </c>
      <c r="H40" s="4">
        <v>-3005028.88</v>
      </c>
      <c r="I40" s="4">
        <f t="shared" si="7"/>
        <v>11384816.670000002</v>
      </c>
      <c r="K40" s="69"/>
      <c r="L40" s="69"/>
    </row>
    <row r="41" spans="2:12" x14ac:dyDescent="0.2">
      <c r="B41" s="16" t="s">
        <v>66</v>
      </c>
      <c r="C41" s="4">
        <v>3707021.06</v>
      </c>
      <c r="D41" s="4">
        <v>0</v>
      </c>
      <c r="E41" s="4">
        <v>0</v>
      </c>
      <c r="F41" s="4">
        <v>0</v>
      </c>
      <c r="G41" s="4">
        <v>0</v>
      </c>
      <c r="H41" s="4">
        <v>12031840.75</v>
      </c>
      <c r="I41" s="4">
        <f t="shared" si="7"/>
        <v>15738861.810000001</v>
      </c>
      <c r="K41" s="69"/>
      <c r="L41" s="69"/>
    </row>
    <row r="42" spans="2:12" x14ac:dyDescent="0.2">
      <c r="B42" s="17" t="s">
        <v>67</v>
      </c>
      <c r="C42" s="4">
        <v>36999965.719999999</v>
      </c>
      <c r="D42" s="4">
        <v>0</v>
      </c>
      <c r="E42" s="4">
        <v>0</v>
      </c>
      <c r="F42" s="4">
        <v>0</v>
      </c>
      <c r="G42" s="4">
        <v>0</v>
      </c>
      <c r="H42" s="4">
        <v>-14804867.800000001</v>
      </c>
      <c r="I42" s="4">
        <f t="shared" ref="I42" si="8">SUM(I43:I51)</f>
        <v>22195097.919999998</v>
      </c>
      <c r="K42" s="69"/>
      <c r="L42" s="69"/>
    </row>
    <row r="43" spans="2:12" x14ac:dyDescent="0.2">
      <c r="B43" s="16" t="s">
        <v>68</v>
      </c>
      <c r="C43" s="4">
        <v>12000000</v>
      </c>
      <c r="D43" s="4">
        <v>0</v>
      </c>
      <c r="E43" s="4">
        <v>0</v>
      </c>
      <c r="F43" s="4">
        <v>0</v>
      </c>
      <c r="G43" s="4">
        <v>0</v>
      </c>
      <c r="H43" s="4">
        <v>-5460095</v>
      </c>
      <c r="I43" s="4">
        <f t="shared" ref="I43:I51" si="9">C43+H43</f>
        <v>6539905</v>
      </c>
      <c r="K43" s="69"/>
      <c r="L43" s="69"/>
    </row>
    <row r="44" spans="2:12" x14ac:dyDescent="0.2">
      <c r="B44" s="16" t="s">
        <v>69</v>
      </c>
      <c r="C44" s="4">
        <v>56160</v>
      </c>
      <c r="D44" s="4">
        <v>0</v>
      </c>
      <c r="E44" s="4">
        <v>0</v>
      </c>
      <c r="F44" s="4">
        <v>0</v>
      </c>
      <c r="G44" s="4">
        <v>0</v>
      </c>
      <c r="H44" s="4">
        <v>49500</v>
      </c>
      <c r="I44" s="4">
        <f t="shared" si="9"/>
        <v>105660</v>
      </c>
      <c r="K44" s="69"/>
      <c r="L44" s="69"/>
    </row>
    <row r="45" spans="2:12" x14ac:dyDescent="0.2">
      <c r="B45" s="16" t="s">
        <v>70</v>
      </c>
      <c r="C45" s="4">
        <v>1700000</v>
      </c>
      <c r="D45" s="4">
        <v>0</v>
      </c>
      <c r="E45" s="4">
        <v>0</v>
      </c>
      <c r="F45" s="4">
        <v>0</v>
      </c>
      <c r="G45" s="4">
        <v>0</v>
      </c>
      <c r="H45" s="4">
        <v>-742160.62</v>
      </c>
      <c r="I45" s="4">
        <f t="shared" si="9"/>
        <v>957839.38</v>
      </c>
      <c r="K45" s="69"/>
      <c r="L45" s="69"/>
    </row>
    <row r="46" spans="2:12" x14ac:dyDescent="0.2">
      <c r="B46" s="16" t="s">
        <v>71</v>
      </c>
      <c r="C46" s="4">
        <v>19244737.34</v>
      </c>
      <c r="D46" s="4">
        <v>0</v>
      </c>
      <c r="E46" s="4">
        <v>0</v>
      </c>
      <c r="F46" s="4">
        <v>0</v>
      </c>
      <c r="G46" s="4">
        <v>0</v>
      </c>
      <c r="H46" s="4">
        <v>-8652112.1799999997</v>
      </c>
      <c r="I46" s="4">
        <f t="shared" si="9"/>
        <v>10592625.16</v>
      </c>
      <c r="K46" s="69"/>
      <c r="L46" s="69"/>
    </row>
    <row r="47" spans="2:12" x14ac:dyDescent="0.2">
      <c r="B47" s="16" t="s">
        <v>72</v>
      </c>
      <c r="C47" s="4">
        <v>3999068.38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f t="shared" si="9"/>
        <v>3999068.38</v>
      </c>
      <c r="K47" s="69"/>
      <c r="L47" s="69"/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si="9"/>
        <v>0</v>
      </c>
      <c r="L48" s="69"/>
    </row>
    <row r="49" spans="2:12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f t="shared" si="9"/>
        <v>0</v>
      </c>
      <c r="L49" s="69"/>
    </row>
    <row r="50" spans="2:12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f t="shared" si="9"/>
        <v>0</v>
      </c>
      <c r="L50" s="69"/>
    </row>
    <row r="51" spans="2:12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f t="shared" si="9"/>
        <v>0</v>
      </c>
      <c r="L51" s="69"/>
    </row>
    <row r="52" spans="2:12" x14ac:dyDescent="0.2">
      <c r="B52" s="17" t="s">
        <v>77</v>
      </c>
      <c r="C52" s="4">
        <v>1950038.01</v>
      </c>
      <c r="D52" s="4">
        <v>0</v>
      </c>
      <c r="E52" s="4">
        <v>0</v>
      </c>
      <c r="F52" s="4">
        <v>0</v>
      </c>
      <c r="G52" s="4">
        <v>0</v>
      </c>
      <c r="H52" s="4">
        <v>2233681.34</v>
      </c>
      <c r="I52" s="4">
        <f t="shared" ref="I52" si="10">SUM(I53:I61)</f>
        <v>4183719.3499999996</v>
      </c>
      <c r="K52" s="69"/>
      <c r="L52" s="69"/>
    </row>
    <row r="53" spans="2:12" x14ac:dyDescent="0.2">
      <c r="B53" s="16" t="s">
        <v>78</v>
      </c>
      <c r="C53" s="4">
        <v>1505000</v>
      </c>
      <c r="D53" s="4">
        <v>0</v>
      </c>
      <c r="E53" s="4">
        <v>0</v>
      </c>
      <c r="F53" s="4">
        <v>0</v>
      </c>
      <c r="G53" s="4">
        <v>0</v>
      </c>
      <c r="H53" s="4">
        <v>1174162.67</v>
      </c>
      <c r="I53" s="4">
        <f t="shared" ref="I53" si="11">C53+H53</f>
        <v>2679162.67</v>
      </c>
      <c r="K53" s="69"/>
      <c r="L53" s="69"/>
    </row>
    <row r="54" spans="2:12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360229.72</v>
      </c>
      <c r="I54" s="4">
        <f t="shared" ref="I54:I61" si="12">C54+H54</f>
        <v>360229.72</v>
      </c>
      <c r="K54" s="69"/>
      <c r="L54" s="69"/>
    </row>
    <row r="55" spans="2:12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f t="shared" si="12"/>
        <v>0</v>
      </c>
      <c r="K55" s="69"/>
      <c r="L55" s="69"/>
    </row>
    <row r="56" spans="2:12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f t="shared" si="12"/>
        <v>0</v>
      </c>
      <c r="L56" s="69"/>
    </row>
    <row r="57" spans="2:12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f t="shared" si="12"/>
        <v>0</v>
      </c>
      <c r="L57" s="69"/>
    </row>
    <row r="58" spans="2:12" x14ac:dyDescent="0.2">
      <c r="B58" s="16" t="s">
        <v>83</v>
      </c>
      <c r="C58" s="4">
        <v>445038.01</v>
      </c>
      <c r="D58" s="4">
        <v>0</v>
      </c>
      <c r="E58" s="4">
        <v>0</v>
      </c>
      <c r="F58" s="4">
        <v>0</v>
      </c>
      <c r="G58" s="4">
        <v>0</v>
      </c>
      <c r="H58" s="4">
        <v>648288.94999999995</v>
      </c>
      <c r="I58" s="4">
        <f t="shared" si="12"/>
        <v>1093326.96</v>
      </c>
      <c r="K58" s="69"/>
      <c r="L58" s="69"/>
    </row>
    <row r="59" spans="2:12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f t="shared" si="12"/>
        <v>0</v>
      </c>
      <c r="L59" s="69"/>
    </row>
    <row r="60" spans="2:12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f t="shared" si="12"/>
        <v>0</v>
      </c>
      <c r="L60" s="69"/>
    </row>
    <row r="61" spans="2:12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51000</v>
      </c>
      <c r="I61" s="4">
        <f t="shared" si="12"/>
        <v>51000</v>
      </c>
      <c r="K61" s="69"/>
      <c r="L61" s="69"/>
    </row>
    <row r="62" spans="2:12" x14ac:dyDescent="0.2">
      <c r="B62" s="17" t="s">
        <v>87</v>
      </c>
      <c r="C62" s="3">
        <v>0</v>
      </c>
      <c r="D62" s="4">
        <v>0</v>
      </c>
      <c r="E62" s="4">
        <v>0</v>
      </c>
      <c r="F62" s="4">
        <v>0</v>
      </c>
      <c r="G62" s="4">
        <v>0</v>
      </c>
      <c r="H62" s="3">
        <v>4809392.1399999997</v>
      </c>
      <c r="I62" s="3">
        <f t="shared" ref="I62" si="13">+SUM(I63:I65)</f>
        <v>4809392.1399999997</v>
      </c>
      <c r="K62" s="69"/>
      <c r="L62" s="69"/>
    </row>
    <row r="63" spans="2:12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4809392.1399999997</v>
      </c>
      <c r="I63" s="4">
        <f t="shared" ref="I63" si="14">C63+H63</f>
        <v>4809392.1399999997</v>
      </c>
      <c r="K63" s="69"/>
      <c r="L63" s="69"/>
    </row>
    <row r="64" spans="2:12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f t="shared" ref="I64" si="15">C64+H64</f>
        <v>0</v>
      </c>
      <c r="L64" s="69"/>
    </row>
    <row r="65" spans="2:12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f t="shared" ref="I65" si="16">C65+H65</f>
        <v>0</v>
      </c>
      <c r="L65" s="69"/>
    </row>
    <row r="66" spans="2:12" x14ac:dyDescent="0.2">
      <c r="B66" s="17" t="s">
        <v>91</v>
      </c>
      <c r="C66" s="3">
        <v>1821367.34</v>
      </c>
      <c r="D66" s="4">
        <v>0</v>
      </c>
      <c r="E66" s="4">
        <v>0</v>
      </c>
      <c r="F66" s="4">
        <v>0</v>
      </c>
      <c r="G66" s="4">
        <v>0</v>
      </c>
      <c r="H66" s="3">
        <v>-1821367.34</v>
      </c>
      <c r="I66" s="3">
        <f t="shared" ref="I66" si="17">+SUM(I67:I73)</f>
        <v>0</v>
      </c>
      <c r="K66" s="69"/>
      <c r="L66" s="69"/>
    </row>
    <row r="67" spans="2:12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f t="shared" ref="I67" si="18">C67+H67</f>
        <v>0</v>
      </c>
      <c r="L67" s="69"/>
    </row>
    <row r="68" spans="2:12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f t="shared" ref="I68" si="19">C68+H68</f>
        <v>0</v>
      </c>
      <c r="L68" s="69"/>
    </row>
    <row r="69" spans="2:12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f t="shared" ref="I69" si="20">C69+H69</f>
        <v>0</v>
      </c>
      <c r="L69" s="69"/>
    </row>
    <row r="70" spans="2:12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f t="shared" ref="I70" si="21">C70+H70</f>
        <v>0</v>
      </c>
      <c r="L70" s="69"/>
    </row>
    <row r="71" spans="2:12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f t="shared" ref="I71" si="22">C71+H71</f>
        <v>0</v>
      </c>
      <c r="L71" s="69"/>
    </row>
    <row r="72" spans="2:12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f t="shared" ref="I72" si="23">C72+H72</f>
        <v>0</v>
      </c>
      <c r="L72" s="69"/>
    </row>
    <row r="73" spans="2:12" x14ac:dyDescent="0.2">
      <c r="B73" s="16" t="s">
        <v>98</v>
      </c>
      <c r="C73" s="4">
        <v>1821367.34</v>
      </c>
      <c r="D73" s="4">
        <v>0</v>
      </c>
      <c r="E73" s="4">
        <v>0</v>
      </c>
      <c r="F73" s="4">
        <v>0</v>
      </c>
      <c r="G73" s="4">
        <v>0</v>
      </c>
      <c r="H73" s="4">
        <v>-1821367.34</v>
      </c>
      <c r="I73" s="4">
        <f t="shared" ref="I73" si="24">C73+H73</f>
        <v>0</v>
      </c>
      <c r="K73" s="69"/>
      <c r="L73" s="69"/>
    </row>
    <row r="74" spans="2:12" x14ac:dyDescent="0.2">
      <c r="B74" s="17" t="s">
        <v>99</v>
      </c>
      <c r="C74" s="3">
        <v>668003.18000000005</v>
      </c>
      <c r="D74" s="4">
        <v>0</v>
      </c>
      <c r="E74" s="4">
        <v>0</v>
      </c>
      <c r="F74" s="4">
        <v>0</v>
      </c>
      <c r="G74" s="4">
        <v>0</v>
      </c>
      <c r="H74" s="3">
        <v>-418003.18</v>
      </c>
      <c r="I74" s="3">
        <f t="shared" ref="I74" si="25">+SUM(I75:I77)</f>
        <v>250000.00000000006</v>
      </c>
      <c r="K74" s="69"/>
      <c r="L74" s="69"/>
    </row>
    <row r="75" spans="2:12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L75" s="69"/>
    </row>
    <row r="76" spans="2:12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L76" s="69"/>
    </row>
    <row r="77" spans="2:12" x14ac:dyDescent="0.2">
      <c r="B77" s="16" t="s">
        <v>102</v>
      </c>
      <c r="C77" s="4">
        <v>668003.18000000005</v>
      </c>
      <c r="D77" s="4">
        <v>0</v>
      </c>
      <c r="E77" s="4">
        <v>0</v>
      </c>
      <c r="F77" s="4">
        <v>0</v>
      </c>
      <c r="G77" s="4">
        <v>0</v>
      </c>
      <c r="H77" s="4">
        <v>-418003.18</v>
      </c>
      <c r="I77" s="4">
        <f t="shared" ref="I77:I80" si="26">C77+H77</f>
        <v>250000.00000000006</v>
      </c>
      <c r="K77" s="69"/>
      <c r="L77" s="69"/>
    </row>
    <row r="78" spans="2:12" x14ac:dyDescent="0.2">
      <c r="B78" s="17" t="s">
        <v>103</v>
      </c>
      <c r="C78" s="3">
        <v>12800000</v>
      </c>
      <c r="D78" s="4">
        <v>0</v>
      </c>
      <c r="E78" s="4">
        <v>0</v>
      </c>
      <c r="F78" s="4">
        <v>0</v>
      </c>
      <c r="G78" s="4">
        <v>0</v>
      </c>
      <c r="H78" s="3">
        <v>65000</v>
      </c>
      <c r="I78" s="3">
        <f t="shared" ref="I78" si="27">+SUM(I79:I85)</f>
        <v>12865000</v>
      </c>
      <c r="K78" s="69"/>
      <c r="L78" s="69"/>
    </row>
    <row r="79" spans="2:12" x14ac:dyDescent="0.2">
      <c r="B79" s="16" t="s">
        <v>104</v>
      </c>
      <c r="C79" s="4">
        <v>12000000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f t="shared" si="26"/>
        <v>12000000</v>
      </c>
      <c r="K79" s="69"/>
      <c r="L79" s="69"/>
    </row>
    <row r="80" spans="2:12" x14ac:dyDescent="0.2">
      <c r="B80" s="16" t="s">
        <v>105</v>
      </c>
      <c r="C80" s="4">
        <v>800000</v>
      </c>
      <c r="D80" s="4">
        <v>0</v>
      </c>
      <c r="E80" s="4">
        <v>0</v>
      </c>
      <c r="F80" s="4">
        <v>0</v>
      </c>
      <c r="G80" s="4">
        <v>0</v>
      </c>
      <c r="H80" s="4">
        <v>65000</v>
      </c>
      <c r="I80" s="4">
        <f t="shared" si="26"/>
        <v>865000</v>
      </c>
      <c r="K80" s="69"/>
      <c r="L80" s="69"/>
    </row>
    <row r="81" spans="2:12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L81" s="69"/>
    </row>
    <row r="82" spans="2:12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L82" s="69"/>
    </row>
    <row r="83" spans="2:12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L83" s="69"/>
    </row>
    <row r="84" spans="2:12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L84" s="69"/>
    </row>
    <row r="85" spans="2:12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L85" s="69"/>
    </row>
    <row r="86" spans="2:12" x14ac:dyDescent="0.2">
      <c r="B86" s="10"/>
      <c r="C86" s="4"/>
      <c r="D86" s="4"/>
      <c r="E86" s="4"/>
      <c r="F86" s="4"/>
      <c r="G86" s="4"/>
      <c r="H86" s="4"/>
      <c r="I86" s="4"/>
      <c r="L86" s="69"/>
    </row>
    <row r="87" spans="2:12" x14ac:dyDescent="0.2">
      <c r="B87" s="14" t="s">
        <v>111</v>
      </c>
      <c r="C87" s="3">
        <v>149964384.47999999</v>
      </c>
      <c r="D87" s="3">
        <f t="shared" ref="D87:I87" si="28">D88+D96+D106+D116+D126+D136+D140+D148+D152</f>
        <v>0</v>
      </c>
      <c r="E87" s="3">
        <f t="shared" si="28"/>
        <v>0</v>
      </c>
      <c r="F87" s="3">
        <f t="shared" si="28"/>
        <v>0</v>
      </c>
      <c r="G87" s="3">
        <f t="shared" si="28"/>
        <v>0</v>
      </c>
      <c r="H87" s="3">
        <v>1842185.45</v>
      </c>
      <c r="I87" s="3">
        <f t="shared" si="28"/>
        <v>151806569.93000001</v>
      </c>
      <c r="K87" s="69"/>
      <c r="L87" s="69"/>
    </row>
    <row r="88" spans="2:12" x14ac:dyDescent="0.2">
      <c r="B88" s="17" t="s">
        <v>39</v>
      </c>
      <c r="C88" s="4">
        <v>57530631.890000001</v>
      </c>
      <c r="D88" s="4">
        <v>0</v>
      </c>
      <c r="E88" s="4">
        <v>0</v>
      </c>
      <c r="F88" s="4">
        <v>0</v>
      </c>
      <c r="G88" s="4">
        <v>0</v>
      </c>
      <c r="H88" s="4">
        <v>-11834200.800000001</v>
      </c>
      <c r="I88" s="4">
        <f t="shared" ref="I88" si="29">SUM(I89:I95)</f>
        <v>45696431.090000004</v>
      </c>
      <c r="K88" s="69"/>
      <c r="L88" s="69"/>
    </row>
    <row r="89" spans="2:12" x14ac:dyDescent="0.2">
      <c r="B89" s="16" t="s">
        <v>40</v>
      </c>
      <c r="C89" s="4">
        <v>35527362.32</v>
      </c>
      <c r="D89" s="4">
        <v>0</v>
      </c>
      <c r="E89" s="4">
        <v>0</v>
      </c>
      <c r="F89" s="4">
        <v>0</v>
      </c>
      <c r="G89" s="4">
        <v>0</v>
      </c>
      <c r="H89" s="4">
        <v>-13311908.210000001</v>
      </c>
      <c r="I89" s="4">
        <f>C89+H89</f>
        <v>22215454.109999999</v>
      </c>
      <c r="K89" s="69"/>
      <c r="L89" s="69"/>
    </row>
    <row r="90" spans="2:12" x14ac:dyDescent="0.2">
      <c r="B90" s="16" t="s">
        <v>41</v>
      </c>
      <c r="C90" s="4">
        <v>254457.60000000001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f t="shared" ref="I90:I95" si="30">C90+H90</f>
        <v>254457.60000000001</v>
      </c>
      <c r="K90" s="69"/>
      <c r="L90" s="69"/>
    </row>
    <row r="91" spans="2:12" x14ac:dyDescent="0.2">
      <c r="B91" s="16" t="s">
        <v>42</v>
      </c>
      <c r="C91" s="4">
        <v>4750150.8899999997</v>
      </c>
      <c r="D91" s="4">
        <v>0</v>
      </c>
      <c r="E91" s="4">
        <v>0</v>
      </c>
      <c r="F91" s="4">
        <v>0</v>
      </c>
      <c r="G91" s="4">
        <v>0</v>
      </c>
      <c r="H91" s="4">
        <v>147332.07</v>
      </c>
      <c r="I91" s="4">
        <f t="shared" si="30"/>
        <v>4897482.96</v>
      </c>
      <c r="K91" s="69"/>
      <c r="L91" s="69"/>
    </row>
    <row r="92" spans="2:12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7155671.1500000004</v>
      </c>
      <c r="I92" s="4">
        <f t="shared" si="30"/>
        <v>7155671.1500000004</v>
      </c>
      <c r="K92" s="69"/>
      <c r="L92" s="69"/>
    </row>
    <row r="93" spans="2:12" x14ac:dyDescent="0.2">
      <c r="B93" s="16" t="s">
        <v>44</v>
      </c>
      <c r="C93" s="4">
        <v>16912461.079999998</v>
      </c>
      <c r="D93" s="4">
        <v>0</v>
      </c>
      <c r="E93" s="4">
        <v>0</v>
      </c>
      <c r="F93" s="4">
        <v>0</v>
      </c>
      <c r="G93" s="4">
        <v>0</v>
      </c>
      <c r="H93" s="4">
        <v>-5825295.8099999996</v>
      </c>
      <c r="I93" s="4">
        <f t="shared" si="30"/>
        <v>11087165.27</v>
      </c>
      <c r="K93" s="69"/>
      <c r="L93" s="69"/>
    </row>
    <row r="94" spans="2:12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f t="shared" si="30"/>
        <v>0</v>
      </c>
      <c r="L94" s="69"/>
    </row>
    <row r="95" spans="2:12" x14ac:dyDescent="0.2">
      <c r="B95" s="16" t="s">
        <v>46</v>
      </c>
      <c r="C95" s="4">
        <v>86200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f t="shared" si="30"/>
        <v>86200</v>
      </c>
      <c r="K95" s="69"/>
      <c r="L95" s="69"/>
    </row>
    <row r="96" spans="2:12" x14ac:dyDescent="0.2">
      <c r="B96" s="17" t="s">
        <v>47</v>
      </c>
      <c r="C96" s="4">
        <v>27056862.760000002</v>
      </c>
      <c r="D96" s="4">
        <v>0</v>
      </c>
      <c r="E96" s="4">
        <v>0</v>
      </c>
      <c r="F96" s="4">
        <v>0</v>
      </c>
      <c r="G96" s="4">
        <v>0</v>
      </c>
      <c r="H96" s="4">
        <v>-624602.77</v>
      </c>
      <c r="I96" s="4">
        <f t="shared" ref="I96" si="31">SUM(I97:I105)</f>
        <v>26432259.990000002</v>
      </c>
      <c r="K96" s="69"/>
      <c r="L96" s="69"/>
    </row>
    <row r="97" spans="2:12" x14ac:dyDescent="0.2">
      <c r="B97" s="16" t="s">
        <v>48</v>
      </c>
      <c r="C97" s="4">
        <v>312049.28000000003</v>
      </c>
      <c r="D97" s="4">
        <v>0</v>
      </c>
      <c r="E97" s="4">
        <v>0</v>
      </c>
      <c r="F97" s="4">
        <v>0</v>
      </c>
      <c r="G97" s="4">
        <v>0</v>
      </c>
      <c r="H97" s="4">
        <v>587872.82999999996</v>
      </c>
      <c r="I97" s="4">
        <f t="shared" ref="I97:I105" si="32">C97+H97</f>
        <v>899922.11</v>
      </c>
      <c r="K97" s="69"/>
      <c r="L97" s="69"/>
    </row>
    <row r="98" spans="2:12" x14ac:dyDescent="0.2">
      <c r="B98" s="16" t="s">
        <v>49</v>
      </c>
      <c r="C98" s="4">
        <v>473934.32</v>
      </c>
      <c r="D98" s="4">
        <v>0</v>
      </c>
      <c r="E98" s="4">
        <v>0</v>
      </c>
      <c r="F98" s="4">
        <v>0</v>
      </c>
      <c r="G98" s="4">
        <v>0</v>
      </c>
      <c r="H98" s="4">
        <v>-198329.60000000001</v>
      </c>
      <c r="I98" s="4">
        <f t="shared" si="32"/>
        <v>275604.71999999997</v>
      </c>
      <c r="K98" s="69"/>
      <c r="L98" s="69"/>
    </row>
    <row r="99" spans="2:12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f t="shared" si="32"/>
        <v>0</v>
      </c>
      <c r="L99" s="69"/>
    </row>
    <row r="100" spans="2:12" x14ac:dyDescent="0.2">
      <c r="B100" s="16" t="s">
        <v>51</v>
      </c>
      <c r="C100" s="4">
        <v>2338129.19</v>
      </c>
      <c r="D100" s="4">
        <v>0</v>
      </c>
      <c r="E100" s="4">
        <v>0</v>
      </c>
      <c r="F100" s="4">
        <v>0</v>
      </c>
      <c r="G100" s="4">
        <v>0</v>
      </c>
      <c r="H100" s="4">
        <v>523850.37</v>
      </c>
      <c r="I100" s="4">
        <f t="shared" si="32"/>
        <v>2861979.56</v>
      </c>
      <c r="K100" s="69"/>
      <c r="L100" s="69"/>
    </row>
    <row r="101" spans="2:12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59749.14</v>
      </c>
      <c r="I101" s="4">
        <f t="shared" si="32"/>
        <v>59749.14</v>
      </c>
      <c r="K101" s="69"/>
      <c r="L101" s="69"/>
    </row>
    <row r="102" spans="2:12" x14ac:dyDescent="0.2">
      <c r="B102" s="16" t="s">
        <v>53</v>
      </c>
      <c r="C102" s="4">
        <v>19761879.300000001</v>
      </c>
      <c r="D102" s="4">
        <v>0</v>
      </c>
      <c r="E102" s="4">
        <v>0</v>
      </c>
      <c r="F102" s="4">
        <v>0</v>
      </c>
      <c r="G102" s="4">
        <v>0</v>
      </c>
      <c r="H102" s="4">
        <v>-6425969.4299999997</v>
      </c>
      <c r="I102" s="4">
        <f t="shared" si="32"/>
        <v>13335909.870000001</v>
      </c>
      <c r="K102" s="69"/>
      <c r="L102" s="69"/>
    </row>
    <row r="103" spans="2:12" x14ac:dyDescent="0.2">
      <c r="B103" s="16" t="s">
        <v>54</v>
      </c>
      <c r="C103" s="4">
        <v>545000</v>
      </c>
      <c r="D103" s="4">
        <v>0</v>
      </c>
      <c r="E103" s="4">
        <v>0</v>
      </c>
      <c r="F103" s="4">
        <v>0</v>
      </c>
      <c r="G103" s="4">
        <v>0</v>
      </c>
      <c r="H103" s="4">
        <v>3561721.24</v>
      </c>
      <c r="I103" s="4">
        <f t="shared" si="32"/>
        <v>4106721.24</v>
      </c>
      <c r="K103" s="69"/>
      <c r="L103" s="69"/>
    </row>
    <row r="104" spans="2:12" x14ac:dyDescent="0.2">
      <c r="B104" s="16" t="s">
        <v>55</v>
      </c>
      <c r="C104" s="4">
        <v>3955.6</v>
      </c>
      <c r="D104" s="4">
        <v>0</v>
      </c>
      <c r="E104" s="4">
        <v>0</v>
      </c>
      <c r="F104" s="4">
        <v>0</v>
      </c>
      <c r="G104" s="4">
        <v>0</v>
      </c>
      <c r="H104" s="4">
        <v>2020844.4</v>
      </c>
      <c r="I104" s="4">
        <f t="shared" si="32"/>
        <v>2024800</v>
      </c>
      <c r="K104" s="69"/>
      <c r="L104" s="69"/>
    </row>
    <row r="105" spans="2:12" x14ac:dyDescent="0.2">
      <c r="B105" s="16" t="s">
        <v>56</v>
      </c>
      <c r="C105" s="4">
        <v>3621915.07</v>
      </c>
      <c r="D105" s="4">
        <v>0</v>
      </c>
      <c r="E105" s="4">
        <v>0</v>
      </c>
      <c r="F105" s="4">
        <v>0</v>
      </c>
      <c r="G105" s="4">
        <v>0</v>
      </c>
      <c r="H105" s="4">
        <v>-754341.72</v>
      </c>
      <c r="I105" s="4">
        <f t="shared" si="32"/>
        <v>2867573.3499999996</v>
      </c>
      <c r="K105" s="69"/>
      <c r="L105" s="69"/>
    </row>
    <row r="106" spans="2:12" x14ac:dyDescent="0.2">
      <c r="B106" s="17" t="s">
        <v>57</v>
      </c>
      <c r="C106" s="4">
        <v>8502160.2799999993</v>
      </c>
      <c r="D106" s="4">
        <v>0</v>
      </c>
      <c r="E106" s="4">
        <v>0</v>
      </c>
      <c r="F106" s="4">
        <v>0</v>
      </c>
      <c r="G106" s="4">
        <v>0</v>
      </c>
      <c r="H106" s="4">
        <v>5447192.2599999998</v>
      </c>
      <c r="I106" s="4">
        <f t="shared" ref="I106" si="33">SUM(I107:I115)</f>
        <v>13949352.540000001</v>
      </c>
      <c r="K106" s="69"/>
      <c r="L106" s="69"/>
    </row>
    <row r="107" spans="2:12" x14ac:dyDescent="0.2">
      <c r="B107" s="16" t="s">
        <v>58</v>
      </c>
      <c r="C107" s="4">
        <v>3686197.97</v>
      </c>
      <c r="D107" s="4">
        <v>0</v>
      </c>
      <c r="E107" s="4">
        <v>0</v>
      </c>
      <c r="F107" s="4">
        <v>0</v>
      </c>
      <c r="G107" s="4">
        <v>0</v>
      </c>
      <c r="H107" s="4">
        <v>-127265.88</v>
      </c>
      <c r="I107" s="4">
        <f t="shared" ref="I107:I115" si="34">C107+H107</f>
        <v>3558932.0900000003</v>
      </c>
      <c r="K107" s="69"/>
      <c r="L107" s="69"/>
    </row>
    <row r="108" spans="2:12" x14ac:dyDescent="0.2">
      <c r="B108" s="16" t="s">
        <v>59</v>
      </c>
      <c r="C108" s="4">
        <v>201400</v>
      </c>
      <c r="D108" s="4">
        <v>0</v>
      </c>
      <c r="E108" s="4">
        <v>0</v>
      </c>
      <c r="F108" s="4">
        <v>0</v>
      </c>
      <c r="G108" s="4">
        <v>0</v>
      </c>
      <c r="H108" s="4">
        <v>72154</v>
      </c>
      <c r="I108" s="4">
        <f t="shared" si="34"/>
        <v>273554</v>
      </c>
      <c r="K108" s="69"/>
      <c r="L108" s="69"/>
    </row>
    <row r="109" spans="2:12" x14ac:dyDescent="0.2">
      <c r="B109" s="16" t="s">
        <v>60</v>
      </c>
      <c r="C109" s="4">
        <v>781470.58</v>
      </c>
      <c r="D109" s="4">
        <v>0</v>
      </c>
      <c r="E109" s="4">
        <v>0</v>
      </c>
      <c r="F109" s="4">
        <v>0</v>
      </c>
      <c r="G109" s="4">
        <v>0</v>
      </c>
      <c r="H109" s="4">
        <v>589171.23</v>
      </c>
      <c r="I109" s="4">
        <f t="shared" si="34"/>
        <v>1370641.81</v>
      </c>
      <c r="K109" s="69"/>
      <c r="L109" s="69"/>
    </row>
    <row r="110" spans="2:12" x14ac:dyDescent="0.2">
      <c r="B110" s="16" t="s">
        <v>61</v>
      </c>
      <c r="C110" s="4">
        <v>515168</v>
      </c>
      <c r="D110" s="4">
        <v>0</v>
      </c>
      <c r="E110" s="4">
        <v>0</v>
      </c>
      <c r="F110" s="4">
        <v>0</v>
      </c>
      <c r="G110" s="4">
        <v>0</v>
      </c>
      <c r="H110" s="4">
        <v>-429841</v>
      </c>
      <c r="I110" s="4">
        <f t="shared" si="34"/>
        <v>85327</v>
      </c>
      <c r="K110" s="69"/>
      <c r="L110" s="69"/>
    </row>
    <row r="111" spans="2:12" x14ac:dyDescent="0.2">
      <c r="B111" s="16" t="s">
        <v>62</v>
      </c>
      <c r="C111" s="4">
        <v>3039723.73</v>
      </c>
      <c r="D111" s="4">
        <v>0</v>
      </c>
      <c r="E111" s="4">
        <v>0</v>
      </c>
      <c r="F111" s="4">
        <v>0</v>
      </c>
      <c r="G111" s="4">
        <v>0</v>
      </c>
      <c r="H111" s="4">
        <v>-212021.15</v>
      </c>
      <c r="I111" s="4">
        <f t="shared" si="34"/>
        <v>2827702.58</v>
      </c>
      <c r="K111" s="69"/>
      <c r="L111" s="69"/>
    </row>
    <row r="112" spans="2:12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f t="shared" si="34"/>
        <v>0</v>
      </c>
      <c r="L112" s="69"/>
    </row>
    <row r="113" spans="2:12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f t="shared" si="34"/>
        <v>0</v>
      </c>
      <c r="L113" s="69"/>
    </row>
    <row r="114" spans="2:12" x14ac:dyDescent="0.2">
      <c r="B114" s="16" t="s">
        <v>65</v>
      </c>
      <c r="C114" s="4">
        <v>278200</v>
      </c>
      <c r="D114" s="4">
        <v>0</v>
      </c>
      <c r="E114" s="4">
        <v>0</v>
      </c>
      <c r="F114" s="4">
        <v>0</v>
      </c>
      <c r="G114" s="4">
        <v>0</v>
      </c>
      <c r="H114" s="4">
        <v>3503132</v>
      </c>
      <c r="I114" s="4">
        <f t="shared" si="34"/>
        <v>3781332</v>
      </c>
      <c r="K114" s="69"/>
      <c r="L114" s="69"/>
    </row>
    <row r="115" spans="2:12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2051863.06</v>
      </c>
      <c r="I115" s="4">
        <f t="shared" si="34"/>
        <v>2051863.06</v>
      </c>
      <c r="K115" s="69"/>
      <c r="L115" s="69"/>
    </row>
    <row r="116" spans="2:12" x14ac:dyDescent="0.2">
      <c r="B116" s="17" t="s">
        <v>67</v>
      </c>
      <c r="C116" s="4">
        <v>3561933</v>
      </c>
      <c r="D116" s="4">
        <v>0</v>
      </c>
      <c r="E116" s="4">
        <v>0</v>
      </c>
      <c r="F116" s="4">
        <v>0</v>
      </c>
      <c r="G116" s="4">
        <v>0</v>
      </c>
      <c r="H116" s="4">
        <v>10991184.93</v>
      </c>
      <c r="I116" s="4">
        <f t="shared" ref="I116" si="35">SUM(I117:I125)</f>
        <v>14553117.93</v>
      </c>
      <c r="K116" s="69"/>
      <c r="L116" s="69"/>
    </row>
    <row r="117" spans="2:12" x14ac:dyDescent="0.2">
      <c r="B117" s="16" t="s">
        <v>68</v>
      </c>
      <c r="C117" s="4">
        <v>228000</v>
      </c>
      <c r="D117" s="4">
        <v>0</v>
      </c>
      <c r="E117" s="4">
        <v>0</v>
      </c>
      <c r="F117" s="4">
        <v>0</v>
      </c>
      <c r="G117" s="4">
        <v>0</v>
      </c>
      <c r="H117" s="4">
        <v>6500000</v>
      </c>
      <c r="I117" s="4">
        <f t="shared" ref="I117:I125" si="36">C117+H117</f>
        <v>6728000</v>
      </c>
      <c r="K117" s="69"/>
      <c r="L117" s="69"/>
    </row>
    <row r="118" spans="2:12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f t="shared" si="36"/>
        <v>0</v>
      </c>
      <c r="L118" s="69"/>
    </row>
    <row r="119" spans="2:12" x14ac:dyDescent="0.2">
      <c r="B119" s="16" t="s">
        <v>70</v>
      </c>
      <c r="C119" s="4">
        <v>2533933</v>
      </c>
      <c r="D119" s="4">
        <v>0</v>
      </c>
      <c r="E119" s="4">
        <v>0</v>
      </c>
      <c r="F119" s="4">
        <v>0</v>
      </c>
      <c r="G119" s="4">
        <v>0</v>
      </c>
      <c r="H119" s="4">
        <v>-1884130.51</v>
      </c>
      <c r="I119" s="4">
        <f t="shared" si="36"/>
        <v>649802.49</v>
      </c>
      <c r="K119" s="69"/>
      <c r="L119" s="69"/>
    </row>
    <row r="120" spans="2:12" x14ac:dyDescent="0.2">
      <c r="B120" s="16" t="s">
        <v>71</v>
      </c>
      <c r="C120" s="4">
        <v>800000</v>
      </c>
      <c r="D120" s="4">
        <v>0</v>
      </c>
      <c r="E120" s="4">
        <v>0</v>
      </c>
      <c r="F120" s="4">
        <v>0</v>
      </c>
      <c r="G120" s="4">
        <v>0</v>
      </c>
      <c r="H120" s="4">
        <v>6375315.4400000004</v>
      </c>
      <c r="I120" s="4">
        <f t="shared" si="36"/>
        <v>7175315.4400000004</v>
      </c>
      <c r="K120" s="69"/>
      <c r="L120" s="69"/>
    </row>
    <row r="121" spans="2:12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f t="shared" si="36"/>
        <v>0</v>
      </c>
      <c r="L121" s="69"/>
    </row>
    <row r="122" spans="2:12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f t="shared" si="36"/>
        <v>0</v>
      </c>
      <c r="L122" s="69"/>
    </row>
    <row r="123" spans="2:12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f t="shared" si="36"/>
        <v>0</v>
      </c>
      <c r="L123" s="69"/>
    </row>
    <row r="124" spans="2:12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f t="shared" si="36"/>
        <v>0</v>
      </c>
      <c r="L124" s="69"/>
    </row>
    <row r="125" spans="2:12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f t="shared" si="36"/>
        <v>0</v>
      </c>
      <c r="L125" s="69"/>
    </row>
    <row r="126" spans="2:12" x14ac:dyDescent="0.2">
      <c r="B126" s="17" t="s">
        <v>77</v>
      </c>
      <c r="C126" s="4">
        <v>91872</v>
      </c>
      <c r="D126" s="4">
        <v>0</v>
      </c>
      <c r="E126" s="4">
        <v>0</v>
      </c>
      <c r="F126" s="4">
        <v>0</v>
      </c>
      <c r="G126" s="4">
        <v>0</v>
      </c>
      <c r="H126" s="4">
        <v>10104564.4</v>
      </c>
      <c r="I126" s="4">
        <f t="shared" ref="I126" si="37">SUM(I127:I135)</f>
        <v>10196436.4</v>
      </c>
      <c r="K126" s="69"/>
      <c r="L126" s="69"/>
    </row>
    <row r="127" spans="2:12" x14ac:dyDescent="0.2">
      <c r="B127" s="16" t="s">
        <v>78</v>
      </c>
      <c r="C127" s="4">
        <v>91872</v>
      </c>
      <c r="D127" s="4">
        <v>0</v>
      </c>
      <c r="E127" s="4">
        <v>0</v>
      </c>
      <c r="F127" s="4">
        <v>0</v>
      </c>
      <c r="G127" s="4">
        <v>0</v>
      </c>
      <c r="H127" s="4">
        <v>1098572</v>
      </c>
      <c r="I127" s="4">
        <f t="shared" ref="I127:I135" si="38">C127+H127</f>
        <v>1190444</v>
      </c>
      <c r="K127" s="69"/>
      <c r="L127" s="69"/>
    </row>
    <row r="128" spans="2:12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95000</v>
      </c>
      <c r="I128" s="4">
        <f t="shared" si="38"/>
        <v>95000</v>
      </c>
      <c r="K128" s="69"/>
      <c r="L128" s="69"/>
    </row>
    <row r="129" spans="2:12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f t="shared" si="38"/>
        <v>0</v>
      </c>
      <c r="L129" s="69"/>
    </row>
    <row r="130" spans="2:12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5289215.08</v>
      </c>
      <c r="I130" s="4">
        <f t="shared" si="38"/>
        <v>5289215.08</v>
      </c>
      <c r="K130" s="69"/>
      <c r="L130" s="69"/>
    </row>
    <row r="131" spans="2:12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3500000</v>
      </c>
      <c r="I131" s="4">
        <f t="shared" si="38"/>
        <v>3500000</v>
      </c>
      <c r="K131" s="69"/>
      <c r="L131" s="69"/>
    </row>
    <row r="132" spans="2:12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121777.32</v>
      </c>
      <c r="I132" s="4">
        <f t="shared" si="38"/>
        <v>121777.32</v>
      </c>
      <c r="K132" s="69"/>
      <c r="L132" s="69"/>
    </row>
    <row r="133" spans="2:12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f t="shared" si="38"/>
        <v>0</v>
      </c>
      <c r="L133" s="69"/>
    </row>
    <row r="134" spans="2:12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f t="shared" si="38"/>
        <v>0</v>
      </c>
      <c r="L134" s="69"/>
    </row>
    <row r="135" spans="2:12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f t="shared" si="38"/>
        <v>0</v>
      </c>
      <c r="L135" s="69"/>
    </row>
    <row r="136" spans="2:12" x14ac:dyDescent="0.2">
      <c r="B136" s="17" t="s">
        <v>87</v>
      </c>
      <c r="C136" s="3">
        <v>0</v>
      </c>
      <c r="D136" s="4">
        <v>0</v>
      </c>
      <c r="E136" s="4">
        <v>0</v>
      </c>
      <c r="F136" s="4">
        <v>0</v>
      </c>
      <c r="G136" s="4">
        <v>0</v>
      </c>
      <c r="H136" s="3">
        <v>40808971.979999997</v>
      </c>
      <c r="I136" s="3">
        <f t="shared" ref="I136" si="39">+SUM(I137:I139)</f>
        <v>40808971.979999997</v>
      </c>
      <c r="K136" s="69"/>
      <c r="L136" s="69"/>
    </row>
    <row r="137" spans="2:12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40808971.979999997</v>
      </c>
      <c r="I137" s="4">
        <f t="shared" ref="I137:I139" si="40">C137+H137</f>
        <v>40808971.979999997</v>
      </c>
      <c r="K137" s="69"/>
      <c r="L137" s="69"/>
    </row>
    <row r="138" spans="2:12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f t="shared" si="40"/>
        <v>0</v>
      </c>
      <c r="L138" s="69"/>
    </row>
    <row r="139" spans="2:12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f t="shared" si="40"/>
        <v>0</v>
      </c>
      <c r="L139" s="69"/>
    </row>
    <row r="140" spans="2:12" x14ac:dyDescent="0.2">
      <c r="B140" s="17" t="s">
        <v>91</v>
      </c>
      <c r="C140" s="3">
        <v>53220924.549999997</v>
      </c>
      <c r="D140" s="4">
        <v>0</v>
      </c>
      <c r="E140" s="4">
        <v>0</v>
      </c>
      <c r="F140" s="4">
        <v>0</v>
      </c>
      <c r="G140" s="4">
        <v>0</v>
      </c>
      <c r="H140" s="3">
        <v>-53050924.549999997</v>
      </c>
      <c r="I140" s="3">
        <f t="shared" ref="I140" si="41">+SUM(I141:I147)</f>
        <v>170000</v>
      </c>
      <c r="K140" s="69"/>
      <c r="L140" s="69"/>
    </row>
    <row r="141" spans="2:12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f t="shared" ref="I141:I147" si="42">C141+H141</f>
        <v>0</v>
      </c>
      <c r="L141" s="69"/>
    </row>
    <row r="142" spans="2:12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f t="shared" si="42"/>
        <v>0</v>
      </c>
      <c r="L142" s="69"/>
    </row>
    <row r="143" spans="2:12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f t="shared" si="42"/>
        <v>0</v>
      </c>
      <c r="L143" s="69"/>
    </row>
    <row r="144" spans="2:12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f t="shared" si="42"/>
        <v>0</v>
      </c>
      <c r="L144" s="69"/>
    </row>
    <row r="145" spans="2:12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f t="shared" si="42"/>
        <v>0</v>
      </c>
      <c r="L145" s="69"/>
    </row>
    <row r="146" spans="2:12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f t="shared" si="42"/>
        <v>0</v>
      </c>
      <c r="L146" s="69"/>
    </row>
    <row r="147" spans="2:12" x14ac:dyDescent="0.2">
      <c r="B147" s="16" t="s">
        <v>98</v>
      </c>
      <c r="C147" s="4">
        <v>53220924.549999997</v>
      </c>
      <c r="D147" s="4">
        <v>0</v>
      </c>
      <c r="E147" s="4">
        <v>0</v>
      </c>
      <c r="F147" s="4">
        <v>0</v>
      </c>
      <c r="G147" s="4">
        <v>0</v>
      </c>
      <c r="H147" s="4">
        <v>-53050924.549999997</v>
      </c>
      <c r="I147" s="4">
        <f t="shared" si="42"/>
        <v>170000</v>
      </c>
      <c r="K147" s="69"/>
      <c r="L147" s="69"/>
    </row>
    <row r="148" spans="2:12" x14ac:dyDescent="0.2">
      <c r="B148" s="17" t="s">
        <v>99</v>
      </c>
      <c r="C148" s="3">
        <v>0</v>
      </c>
      <c r="D148" s="4">
        <v>0</v>
      </c>
      <c r="E148" s="4">
        <v>0</v>
      </c>
      <c r="F148" s="4">
        <v>0</v>
      </c>
      <c r="G148" s="4">
        <v>0</v>
      </c>
      <c r="H148" s="3">
        <v>0</v>
      </c>
      <c r="I148" s="3">
        <f t="shared" ref="I148" si="43">+SUM(I149:I151)</f>
        <v>0</v>
      </c>
      <c r="L148" s="69"/>
    </row>
    <row r="149" spans="2:12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f t="shared" ref="I149:I151" si="44">C149+H149</f>
        <v>0</v>
      </c>
      <c r="L149" s="69"/>
    </row>
    <row r="150" spans="2:12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f t="shared" si="44"/>
        <v>0</v>
      </c>
      <c r="L150" s="69"/>
    </row>
    <row r="151" spans="2:12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f t="shared" si="44"/>
        <v>0</v>
      </c>
      <c r="L151" s="69"/>
    </row>
    <row r="152" spans="2:12" x14ac:dyDescent="0.2">
      <c r="B152" s="17" t="s">
        <v>103</v>
      </c>
      <c r="C152" s="3">
        <v>0</v>
      </c>
      <c r="D152" s="4">
        <v>0</v>
      </c>
      <c r="E152" s="4">
        <v>0</v>
      </c>
      <c r="F152" s="4">
        <v>0</v>
      </c>
      <c r="G152" s="4">
        <v>0</v>
      </c>
      <c r="H152" s="3">
        <v>0</v>
      </c>
      <c r="I152" s="3">
        <v>0</v>
      </c>
      <c r="L152" s="69"/>
    </row>
    <row r="153" spans="2:12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L153" s="69"/>
    </row>
    <row r="154" spans="2:12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L154" s="69"/>
    </row>
    <row r="155" spans="2:12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L155" s="69"/>
    </row>
    <row r="156" spans="2:12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L156" s="69"/>
    </row>
    <row r="157" spans="2:12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L157" s="69"/>
    </row>
    <row r="158" spans="2:12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L158" s="69"/>
    </row>
    <row r="159" spans="2:12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L159" s="69"/>
    </row>
    <row r="160" spans="2:12" x14ac:dyDescent="0.2">
      <c r="B160" s="11"/>
      <c r="C160" s="5"/>
      <c r="D160" s="5"/>
      <c r="E160" s="5"/>
      <c r="F160" s="5"/>
      <c r="G160" s="5"/>
      <c r="H160" s="5"/>
      <c r="I160" s="5"/>
      <c r="L160" s="69"/>
    </row>
    <row r="161" spans="2:12" x14ac:dyDescent="0.2">
      <c r="B161" s="15" t="s">
        <v>112</v>
      </c>
      <c r="C161" s="6">
        <v>394466755.99000001</v>
      </c>
      <c r="D161" s="6">
        <f t="shared" ref="D161:I161" si="45">+D87+D13</f>
        <v>0</v>
      </c>
      <c r="E161" s="6">
        <f t="shared" si="45"/>
        <v>0</v>
      </c>
      <c r="F161" s="6">
        <f t="shared" si="45"/>
        <v>0</v>
      </c>
      <c r="G161" s="6">
        <f t="shared" si="45"/>
        <v>0</v>
      </c>
      <c r="H161" s="6">
        <v>31060423.809999999</v>
      </c>
      <c r="I161" s="6">
        <f t="shared" si="45"/>
        <v>425527179.80000001</v>
      </c>
      <c r="K161" s="69"/>
      <c r="L161" s="69"/>
    </row>
    <row r="162" spans="2:12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H13:I13 H87:I87" name="Rango1_2_1"/>
    <protectedRange sqref="C13:G13 C87:G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showGridLines="0" workbookViewId="0">
      <selection activeCell="C38" sqref="C3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.6640625" style="1" bestFit="1" customWidth="1"/>
    <col min="6" max="6" width="16.33203125" style="1" customWidth="1"/>
    <col min="7" max="16384" width="12" style="1"/>
  </cols>
  <sheetData>
    <row r="1" spans="1:6" x14ac:dyDescent="0.2">
      <c r="B1" s="72" t="s">
        <v>151</v>
      </c>
      <c r="C1" s="72"/>
      <c r="D1" s="72"/>
      <c r="E1" s="38" t="s">
        <v>0</v>
      </c>
      <c r="F1" s="39">
        <f>'Notas de Disciplina Financiera'!D1</f>
        <v>2025</v>
      </c>
    </row>
    <row r="2" spans="1:6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6" x14ac:dyDescent="0.2">
      <c r="B3" s="72" t="str">
        <f>'Notas de Disciplina Financiera'!A3</f>
        <v>Correspondiente del 1 de Enero al 30 de septiembre de 2025</v>
      </c>
      <c r="C3" s="72"/>
      <c r="D3" s="72"/>
      <c r="E3" s="38" t="s">
        <v>4</v>
      </c>
      <c r="F3" s="39">
        <f>'Notas de Disciplina Financiera'!D3</f>
        <v>3</v>
      </c>
    </row>
    <row r="5" spans="1:6" ht="12" thickBot="1" x14ac:dyDescent="0.25">
      <c r="C5" s="41" t="s">
        <v>113</v>
      </c>
    </row>
    <row r="6" spans="1:6" x14ac:dyDescent="0.2">
      <c r="B6" s="81" t="str">
        <f>B1</f>
        <v xml:space="preserve">  Municipio de Cortazar, Gto</v>
      </c>
      <c r="C6" s="82"/>
      <c r="D6" s="82"/>
      <c r="E6" s="82"/>
      <c r="F6" s="83"/>
    </row>
    <row r="7" spans="1:6" x14ac:dyDescent="0.2">
      <c r="B7" s="84" t="s">
        <v>114</v>
      </c>
      <c r="C7" s="85"/>
      <c r="D7" s="85"/>
      <c r="E7" s="85"/>
      <c r="F7" s="86"/>
    </row>
    <row r="8" spans="1:6" x14ac:dyDescent="0.2">
      <c r="B8" s="87" t="s">
        <v>152</v>
      </c>
      <c r="C8" s="88"/>
      <c r="D8" s="88"/>
      <c r="E8" s="88"/>
      <c r="F8" s="89"/>
    </row>
    <row r="9" spans="1:6" ht="22.5" x14ac:dyDescent="0.2">
      <c r="B9" s="79" t="s">
        <v>115</v>
      </c>
      <c r="C9" s="80" t="s">
        <v>116</v>
      </c>
      <c r="D9" s="64" t="s">
        <v>117</v>
      </c>
      <c r="E9" s="64" t="s">
        <v>118</v>
      </c>
      <c r="F9" s="65" t="s">
        <v>119</v>
      </c>
    </row>
    <row r="10" spans="1:6" x14ac:dyDescent="0.2">
      <c r="A10" s="40"/>
      <c r="B10" s="79"/>
      <c r="C10" s="80"/>
      <c r="D10" s="64" t="s">
        <v>120</v>
      </c>
      <c r="E10" s="64" t="s">
        <v>121</v>
      </c>
      <c r="F10" s="65" t="s">
        <v>122</v>
      </c>
    </row>
    <row r="11" spans="1:6" x14ac:dyDescent="0.2">
      <c r="B11" s="50"/>
      <c r="C11" s="51" t="s">
        <v>123</v>
      </c>
      <c r="D11" s="52">
        <f>SUM(D12:D20)</f>
        <v>0</v>
      </c>
      <c r="E11" s="52">
        <f t="shared" ref="E11:F11" si="0">SUM(E12:E20)</f>
        <v>0</v>
      </c>
      <c r="F11" s="53">
        <f t="shared" si="0"/>
        <v>0</v>
      </c>
    </row>
    <row r="12" spans="1:6" x14ac:dyDescent="0.2">
      <c r="B12" s="54">
        <v>1000</v>
      </c>
      <c r="C12" s="55" t="s">
        <v>124</v>
      </c>
      <c r="D12" s="56">
        <v>0</v>
      </c>
      <c r="E12" s="56">
        <v>0</v>
      </c>
      <c r="F12" s="57">
        <f t="shared" ref="F12:F20" si="1">+D12-E12</f>
        <v>0</v>
      </c>
    </row>
    <row r="13" spans="1:6" x14ac:dyDescent="0.2">
      <c r="B13" s="54">
        <v>2000</v>
      </c>
      <c r="C13" s="55" t="s">
        <v>125</v>
      </c>
      <c r="D13" s="56">
        <v>0</v>
      </c>
      <c r="E13" s="56">
        <v>0</v>
      </c>
      <c r="F13" s="57">
        <f t="shared" si="1"/>
        <v>0</v>
      </c>
    </row>
    <row r="14" spans="1:6" x14ac:dyDescent="0.2">
      <c r="B14" s="54">
        <v>3000</v>
      </c>
      <c r="C14" s="55" t="s">
        <v>126</v>
      </c>
      <c r="D14" s="56">
        <v>0</v>
      </c>
      <c r="E14" s="56">
        <v>0</v>
      </c>
      <c r="F14" s="57">
        <f t="shared" si="1"/>
        <v>0</v>
      </c>
    </row>
    <row r="15" spans="1:6" x14ac:dyDescent="0.2">
      <c r="B15" s="54">
        <v>4000</v>
      </c>
      <c r="C15" s="55" t="s">
        <v>127</v>
      </c>
      <c r="D15" s="56">
        <v>0</v>
      </c>
      <c r="E15" s="56">
        <v>0</v>
      </c>
      <c r="F15" s="57">
        <f t="shared" si="1"/>
        <v>0</v>
      </c>
    </row>
    <row r="16" spans="1:6" x14ac:dyDescent="0.2">
      <c r="B16" s="54">
        <v>5000</v>
      </c>
      <c r="C16" s="55" t="s">
        <v>128</v>
      </c>
      <c r="D16" s="56">
        <v>0</v>
      </c>
      <c r="E16" s="56">
        <v>0</v>
      </c>
      <c r="F16" s="57">
        <f t="shared" si="1"/>
        <v>0</v>
      </c>
    </row>
    <row r="17" spans="2:6" x14ac:dyDescent="0.2">
      <c r="B17" s="54">
        <v>6000</v>
      </c>
      <c r="C17" s="55" t="s">
        <v>129</v>
      </c>
      <c r="D17" s="56">
        <v>0</v>
      </c>
      <c r="E17" s="56">
        <v>0</v>
      </c>
      <c r="F17" s="57">
        <f t="shared" si="1"/>
        <v>0</v>
      </c>
    </row>
    <row r="18" spans="2:6" x14ac:dyDescent="0.2">
      <c r="B18" s="54">
        <v>7000</v>
      </c>
      <c r="C18" s="55" t="s">
        <v>130</v>
      </c>
      <c r="D18" s="56">
        <v>0</v>
      </c>
      <c r="E18" s="56">
        <v>0</v>
      </c>
      <c r="F18" s="57">
        <f t="shared" si="1"/>
        <v>0</v>
      </c>
    </row>
    <row r="19" spans="2:6" x14ac:dyDescent="0.2">
      <c r="B19" s="54">
        <v>8000</v>
      </c>
      <c r="C19" s="55" t="s">
        <v>131</v>
      </c>
      <c r="D19" s="56">
        <v>0</v>
      </c>
      <c r="E19" s="56">
        <v>0</v>
      </c>
      <c r="F19" s="57">
        <f t="shared" si="1"/>
        <v>0</v>
      </c>
    </row>
    <row r="20" spans="2:6" x14ac:dyDescent="0.2">
      <c r="B20" s="54">
        <v>9000</v>
      </c>
      <c r="C20" s="55" t="s">
        <v>132</v>
      </c>
      <c r="D20" s="56">
        <v>0</v>
      </c>
      <c r="E20" s="56">
        <v>0</v>
      </c>
      <c r="F20" s="57">
        <f t="shared" si="1"/>
        <v>0</v>
      </c>
    </row>
    <row r="21" spans="2:6" x14ac:dyDescent="0.2">
      <c r="B21" s="54"/>
      <c r="C21" s="58" t="s">
        <v>133</v>
      </c>
      <c r="D21" s="59">
        <f>SUM(D22:D30)</f>
        <v>0</v>
      </c>
      <c r="E21" s="59">
        <f t="shared" ref="E21:F21" si="2">SUM(E22:E30)</f>
        <v>0</v>
      </c>
      <c r="F21" s="60">
        <f t="shared" si="2"/>
        <v>0</v>
      </c>
    </row>
    <row r="22" spans="2:6" x14ac:dyDescent="0.2">
      <c r="B22" s="54">
        <v>1000</v>
      </c>
      <c r="C22" s="55" t="s">
        <v>124</v>
      </c>
      <c r="D22" s="56">
        <v>0</v>
      </c>
      <c r="E22" s="56">
        <v>0</v>
      </c>
      <c r="F22" s="57">
        <f t="shared" ref="F22:F27" si="3">+D22-E22</f>
        <v>0</v>
      </c>
    </row>
    <row r="23" spans="2:6" x14ac:dyDescent="0.2">
      <c r="B23" s="54">
        <v>2000</v>
      </c>
      <c r="C23" s="55" t="s">
        <v>125</v>
      </c>
      <c r="D23" s="56">
        <v>0</v>
      </c>
      <c r="E23" s="56">
        <v>0</v>
      </c>
      <c r="F23" s="57">
        <f t="shared" si="3"/>
        <v>0</v>
      </c>
    </row>
    <row r="24" spans="2:6" x14ac:dyDescent="0.2">
      <c r="B24" s="54">
        <v>3000</v>
      </c>
      <c r="C24" s="55" t="s">
        <v>126</v>
      </c>
      <c r="D24" s="56">
        <v>0</v>
      </c>
      <c r="E24" s="56">
        <v>0</v>
      </c>
      <c r="F24" s="57">
        <f t="shared" si="3"/>
        <v>0</v>
      </c>
    </row>
    <row r="25" spans="2:6" x14ac:dyDescent="0.2">
      <c r="B25" s="54">
        <v>4000</v>
      </c>
      <c r="C25" s="55" t="s">
        <v>127</v>
      </c>
      <c r="D25" s="56">
        <v>0</v>
      </c>
      <c r="E25" s="56">
        <v>0</v>
      </c>
      <c r="F25" s="57">
        <f t="shared" si="3"/>
        <v>0</v>
      </c>
    </row>
    <row r="26" spans="2:6" x14ac:dyDescent="0.2">
      <c r="B26" s="54">
        <v>5000</v>
      </c>
      <c r="C26" s="55" t="s">
        <v>128</v>
      </c>
      <c r="D26" s="56">
        <v>0</v>
      </c>
      <c r="E26" s="56">
        <v>0</v>
      </c>
      <c r="F26" s="57">
        <f t="shared" si="3"/>
        <v>0</v>
      </c>
    </row>
    <row r="27" spans="2:6" x14ac:dyDescent="0.2">
      <c r="B27" s="54">
        <v>6000</v>
      </c>
      <c r="C27" s="55" t="s">
        <v>129</v>
      </c>
      <c r="D27" s="56">
        <v>0</v>
      </c>
      <c r="E27" s="56">
        <v>0</v>
      </c>
      <c r="F27" s="57">
        <f t="shared" si="3"/>
        <v>0</v>
      </c>
    </row>
    <row r="28" spans="2:6" x14ac:dyDescent="0.2">
      <c r="B28" s="54">
        <v>7000</v>
      </c>
      <c r="C28" s="55" t="s">
        <v>130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131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132</v>
      </c>
      <c r="D30" s="56">
        <v>0</v>
      </c>
      <c r="E30" s="56">
        <v>0</v>
      </c>
      <c r="F30" s="63">
        <v>0</v>
      </c>
    </row>
    <row r="31" spans="2:6" ht="12" thickBot="1" x14ac:dyDescent="0.25">
      <c r="B31" s="46"/>
      <c r="C31" s="47" t="s">
        <v>36</v>
      </c>
      <c r="D31" s="48">
        <f>D11+D21</f>
        <v>0</v>
      </c>
      <c r="E31" s="48">
        <f t="shared" ref="E31:F31" si="4">E11+E21</f>
        <v>0</v>
      </c>
      <c r="F31" s="49">
        <f t="shared" si="4"/>
        <v>0</v>
      </c>
    </row>
    <row r="33" spans="3:3" x14ac:dyDescent="0.2">
      <c r="C33" s="67" t="s">
        <v>134</v>
      </c>
    </row>
    <row r="34" spans="3:3" x14ac:dyDescent="0.2">
      <c r="C34" s="66" t="s">
        <v>135</v>
      </c>
    </row>
    <row r="37" spans="3:3" x14ac:dyDescent="0.2">
      <c r="C37" s="1" t="s">
        <v>153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">
        <v>151</v>
      </c>
      <c r="C1" s="72"/>
      <c r="D1" s="72"/>
      <c r="E1" s="38" t="s">
        <v>0</v>
      </c>
      <c r="F1" s="39">
        <f>'Notas de Disciplina Financiera'!D1</f>
        <v>2025</v>
      </c>
    </row>
    <row r="2" spans="1:6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6" x14ac:dyDescent="0.2">
      <c r="B3" s="72" t="str">
        <f>'Notas de Disciplina Financiera'!A3</f>
        <v>Correspondiente del 1 de Enero al 30 de septiembre de 2025</v>
      </c>
      <c r="C3" s="72"/>
      <c r="D3" s="72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16</v>
      </c>
    </row>
    <row r="7" spans="1:6" x14ac:dyDescent="0.2">
      <c r="B7" s="1" t="s">
        <v>136</v>
      </c>
    </row>
    <row r="8" spans="1:6" x14ac:dyDescent="0.2">
      <c r="B8" s="43" t="s">
        <v>137</v>
      </c>
    </row>
    <row r="9" spans="1:6" x14ac:dyDescent="0.2">
      <c r="A9" s="40"/>
      <c r="B9" s="45" t="s">
        <v>138</v>
      </c>
    </row>
    <row r="10" spans="1:6" x14ac:dyDescent="0.2">
      <c r="B10" s="45" t="s">
        <v>139</v>
      </c>
    </row>
    <row r="12" spans="1:6" x14ac:dyDescent="0.2">
      <c r="C12" s="1" t="s">
        <v>148</v>
      </c>
    </row>
    <row r="13" spans="1:6" x14ac:dyDescent="0.2">
      <c r="C13" s="67" t="s">
        <v>140</v>
      </c>
    </row>
    <row r="14" spans="1:6" x14ac:dyDescent="0.2">
      <c r="C14" s="66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">
        <v>150</v>
      </c>
      <c r="C1" s="72"/>
      <c r="D1" s="72"/>
      <c r="E1" s="38" t="s">
        <v>0</v>
      </c>
      <c r="F1" s="39">
        <f>'Notas de Disciplina Financiera'!D1</f>
        <v>2025</v>
      </c>
    </row>
    <row r="2" spans="1:6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6" x14ac:dyDescent="0.2">
      <c r="B3" s="72" t="str">
        <f>'Notas de Disciplina Financiera'!A3</f>
        <v>Correspondiente del 1 de Enero al 30 de septiembre de 2025</v>
      </c>
      <c r="C3" s="72"/>
      <c r="D3" s="72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18</v>
      </c>
    </row>
    <row r="7" spans="1:6" x14ac:dyDescent="0.2">
      <c r="B7" s="1" t="s">
        <v>136</v>
      </c>
    </row>
    <row r="8" spans="1:6" x14ac:dyDescent="0.2">
      <c r="B8" s="43" t="s">
        <v>142</v>
      </c>
    </row>
    <row r="9" spans="1:6" x14ac:dyDescent="0.2">
      <c r="A9" s="40"/>
      <c r="B9" s="44" t="s">
        <v>143</v>
      </c>
    </row>
    <row r="10" spans="1:6" x14ac:dyDescent="0.2">
      <c r="B10" s="44" t="s">
        <v>144</v>
      </c>
    </row>
    <row r="12" spans="1:6" x14ac:dyDescent="0.2">
      <c r="C12" s="1" t="s">
        <v>148</v>
      </c>
    </row>
    <row r="13" spans="1:6" x14ac:dyDescent="0.2">
      <c r="C13" s="67" t="s">
        <v>145</v>
      </c>
    </row>
    <row r="14" spans="1:6" x14ac:dyDescent="0.2">
      <c r="C14" s="66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">
        <v>150</v>
      </c>
      <c r="C1" s="72"/>
      <c r="D1" s="72"/>
      <c r="E1" s="38" t="s">
        <v>0</v>
      </c>
      <c r="F1" s="39">
        <f>'Notas de Disciplina Financiera'!D1</f>
        <v>2025</v>
      </c>
    </row>
    <row r="2" spans="1:6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6" x14ac:dyDescent="0.2">
      <c r="B3" s="72" t="str">
        <f>'Notas de Disciplina Financiera'!A3</f>
        <v>Correspondiente del 1 de Enero al 30 de septiembre de 2025</v>
      </c>
      <c r="C3" s="72"/>
      <c r="D3" s="72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20</v>
      </c>
    </row>
    <row r="7" spans="1:6" x14ac:dyDescent="0.2">
      <c r="B7" s="1" t="s">
        <v>136</v>
      </c>
    </row>
    <row r="8" spans="1:6" x14ac:dyDescent="0.2">
      <c r="B8" s="43" t="s">
        <v>147</v>
      </c>
    </row>
    <row r="9" spans="1:6" x14ac:dyDescent="0.2">
      <c r="A9" s="40"/>
      <c r="C9" s="1" t="s">
        <v>148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.</cp:lastModifiedBy>
  <cp:revision/>
  <dcterms:created xsi:type="dcterms:W3CDTF">2024-03-15T21:50:03Z</dcterms:created>
  <dcterms:modified xsi:type="dcterms:W3CDTF">2025-10-13T21:11:48Z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