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ge\OneDrive\CORTAZAR 24 - 27\Cuenta Publica\2025\4o trim 2025 M09\4o trim 2025 M09 Digital\"/>
    </mc:Choice>
  </mc:AlternateContent>
  <xr:revisionPtr revIDLastSave="0" documentId="13_ncr:1_{AF73A7A4-FEA3-482B-AB16-76DF3429D543}" xr6:coauthVersionLast="47" xr6:coauthVersionMax="47" xr10:uidLastSave="{00000000-0000-0000-0000-000000000000}"/>
  <bookViews>
    <workbookView xWindow="-108" yWindow="-108" windowWidth="23256" windowHeight="1245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C9" i="8"/>
  <c r="D9" i="8"/>
  <c r="E9" i="8"/>
  <c r="F9" i="8"/>
  <c r="G9" i="8"/>
  <c r="B56" i="8"/>
  <c r="C56" i="8"/>
  <c r="C78" i="8" s="1"/>
  <c r="D56" i="8"/>
  <c r="D78" i="8" s="1"/>
  <c r="E56" i="8"/>
  <c r="E78" i="8" s="1"/>
  <c r="F56" i="8"/>
  <c r="F78" i="8" s="1"/>
  <c r="G56" i="8"/>
  <c r="G78" i="8" s="1"/>
  <c r="C8" i="19"/>
  <c r="C9" i="19"/>
  <c r="C10" i="19"/>
  <c r="C11" i="19"/>
  <c r="C12" i="19"/>
  <c r="C13" i="19"/>
  <c r="C14" i="19"/>
  <c r="C15" i="19"/>
  <c r="C16" i="19"/>
  <c r="C19" i="19"/>
  <c r="C20" i="19"/>
  <c r="C21" i="19"/>
  <c r="C22" i="19"/>
  <c r="C23" i="19"/>
  <c r="C24" i="19"/>
  <c r="C25" i="19"/>
  <c r="C26" i="19"/>
  <c r="C27" i="19"/>
  <c r="B78" i="8" l="1"/>
  <c r="F6" i="2"/>
  <c r="E6" i="2"/>
  <c r="A2" i="25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D29" i="19"/>
  <c r="E29" i="19"/>
  <c r="F29" i="19"/>
  <c r="G29" i="19"/>
  <c r="G18" i="19"/>
  <c r="F18" i="19"/>
  <c r="E18" i="19"/>
  <c r="D18" i="19"/>
  <c r="C18" i="19"/>
  <c r="B18" i="19"/>
  <c r="E27" i="20"/>
  <c r="D27" i="20"/>
  <c r="C27" i="20"/>
  <c r="B27" i="20"/>
  <c r="E20" i="20"/>
  <c r="E30" i="20" s="1"/>
  <c r="D20" i="20"/>
  <c r="C20" i="20"/>
  <c r="B20" i="20"/>
  <c r="B30" i="20" s="1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D7" i="16"/>
  <c r="E7" i="16"/>
  <c r="F7" i="16"/>
  <c r="G7" i="16"/>
  <c r="D21" i="16"/>
  <c r="E21" i="16"/>
  <c r="F21" i="16"/>
  <c r="G21" i="16"/>
  <c r="D28" i="16"/>
  <c r="E28" i="16"/>
  <c r="F28" i="16"/>
  <c r="G28" i="16"/>
  <c r="A2" i="16"/>
  <c r="G28" i="22" l="1"/>
  <c r="C29" i="19"/>
  <c r="B29" i="19"/>
  <c r="B28" i="22"/>
  <c r="D28" i="22"/>
  <c r="F28" i="22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C13" i="3"/>
  <c r="B22" i="3"/>
  <c r="G75" i="6"/>
  <c r="G67" i="6"/>
  <c r="F75" i="6"/>
  <c r="F67" i="6"/>
  <c r="F41" i="6"/>
  <c r="E75" i="6"/>
  <c r="E67" i="6"/>
  <c r="D75" i="6"/>
  <c r="D67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41" i="6"/>
  <c r="C75" i="6"/>
  <c r="C67" i="6"/>
  <c r="C41" i="6"/>
  <c r="B75" i="6"/>
  <c r="B67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B9" i="3"/>
  <c r="F65" i="6" l="1"/>
  <c r="F70" i="6" s="1"/>
  <c r="C65" i="6"/>
  <c r="E65" i="6"/>
  <c r="K20" i="4"/>
  <c r="E20" i="4"/>
  <c r="I20" i="4"/>
  <c r="B41" i="6"/>
  <c r="B65" i="6"/>
  <c r="D65" i="6"/>
  <c r="D70" i="6" s="1"/>
  <c r="E41" i="6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B8" i="3"/>
  <c r="C70" i="6"/>
  <c r="G65" i="6"/>
  <c r="G41" i="6"/>
  <c r="E70" i="6" l="1"/>
  <c r="B70" i="6"/>
  <c r="G42" i="6"/>
  <c r="G70" i="6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<sst xmlns="http://schemas.openxmlformats.org/spreadsheetml/2006/main" count="1072" uniqueCount="640">
  <si>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</si>
  <si>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</si>
  <si>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</si>
  <si>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</si>
  <si>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</si>
  <si>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</si>
  <si>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</si>
  <si>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</si>
  <si>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</si>
  <si>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</si>
  <si>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</si>
  <si>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</si>
  <si>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</si>
  <si>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</si>
  <si>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</si>
  <si>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</si>
  <si>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</si>
  <si>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</si>
  <si>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</si>
  <si>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</si>
  <si>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</si>
  <si>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</si>
  <si>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</si>
  <si>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</si>
  <si>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</si>
  <si>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</si>
  <si>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</si>
  <si>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</si>
  <si>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</si>
  <si>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</si>
  <si>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</si>
  <si>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</si>
  <si>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</si>
  <si>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</si>
  <si>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</si>
  <si>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</si>
  <si>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</si>
  <si>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</si>
  <si>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</si>
  <si>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</si>
  <si>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</si>
  <si>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</si>
  <si>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</si>
  <si>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</si>
  <si>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</si>
  <si>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</si>
  <si>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</si>
  <si>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</si>
  <si>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</si>
  <si>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</si>
  <si>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</si>
  <si>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</si>
  <si>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</si>
  <si>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</si>
  <si>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</si>
  <si>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</si>
  <si>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</si>
  <si>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</si>
  <si>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</si>
  <si>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</si>
  <si>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</si>
  <si>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</si>
  <si>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</si>
  <si>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</si>
  <si>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</si>
  <si>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</si>
  <si>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</si>
  <si>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</si>
  <si>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</si>
  <si>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</si>
  <si>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</si>
  <si>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</si>
  <si>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</si>
  <si>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</si>
  <si>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</si>
  <si>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</si>
  <si>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</si>
  <si>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</si>
  <si>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</si>
  <si>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</si>
  <si>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</si>
  <si>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</si>
  <si>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</si>
  <si>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</si>
  <si>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</si>
  <si>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</si>
  <si>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</si>
  <si>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</si>
  <si>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</si>
  <si>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</si>
  <si>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</si>
  <si>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</si>
  <si>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</si>
  <si>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</si>
  <si>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</si>
  <si>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</si>
  <si>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</si>
  <si>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</si>
  <si>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</si>
  <si>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</si>
  <si>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</si>
  <si>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</si>
  <si>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</si>
  <si>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</si>
  <si>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</si>
  <si>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</si>
  <si>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</si>
  <si>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</si>
  <si>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</si>
  <si>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</si>
  <si>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</si>
  <si>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</si>
  <si>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</si>
  <si>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</si>
  <si>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</si>
  <si>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</si>
  <si>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</si>
  <si>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</si>
  <si>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</si>
  <si>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</si>
  <si>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</si>
  <si>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</si>
  <si>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</si>
  <si>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</si>
  <si>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</si>
  <si>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</si>
  <si>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</si>
  <si>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</si>
  <si>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</si>
  <si>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</si>
  <si>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</si>
  <si>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</si>
  <si>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</si>
  <si>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</si>
  <si>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</si>
  <si>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</si>
  <si>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</si>
  <si>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</si>
  <si>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</si>
  <si>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</si>
  <si>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</si>
  <si>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</si>
  <si>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</si>
  <si>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</si>
  <si>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</si>
  <si>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</si>
  <si>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</si>
  <si>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</si>
  <si>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</si>
  <si>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</si>
  <si>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</si>
  <si>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</si>
  <si>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</si>
  <si>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</si>
  <si>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</si>
  <si>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</si>
  <si>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</si>
  <si>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</si>
  <si>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</si>
  <si>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</si>
  <si>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</si>
  <si>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</si>
  <si>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</si>
  <si>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</si>
  <si>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</si>
  <si>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</si>
  <si>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</si>
  <si>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</si>
  <si>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</si>
  <si>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</si>
  <si>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</si>
  <si>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</si>
  <si>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</si>
  <si>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</si>
  <si>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</si>
  <si>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</si>
  <si>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</si>
  <si>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</si>
  <si>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</si>
  <si>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</si>
  <si>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</si>
  <si>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</si>
  <si>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</si>
  <si>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</si>
  <si>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</si>
  <si>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</si>
  <si>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</si>
  <si>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</si>
  <si>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</si>
  <si>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</si>
  <si>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</si>
  <si>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</si>
  <si>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</si>
  <si>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</si>
  <si>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</si>
  <si>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</si>
  <si>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</si>
  <si>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</si>
  <si>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</si>
  <si>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</si>
  <si>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</si>
  <si>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</si>
  <si>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</si>
  <si>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</si>
  <si>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</si>
  <si>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</si>
  <si>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</si>
  <si>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</si>
  <si>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</si>
  <si>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</si>
  <si>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</si>
  <si>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</si>
  <si>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</si>
  <si>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</si>
  <si>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</si>
  <si>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</si>
  <si>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</si>
  <si>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</si>
  <si>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</si>
  <si>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</si>
  <si>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</si>
  <si>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</si>
  <si>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</si>
  <si>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</si>
  <si>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</si>
  <si>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</si>
  <si>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</si>
  <si>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</si>
  <si>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</si>
  <si>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</si>
  <si>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</si>
  <si>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</si>
  <si>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</si>
  <si>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</si>
  <si>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</si>
  <si>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</si>
  <si>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</si>
  <si>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</si>
  <si>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</si>
  <si>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</si>
  <si>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</si>
  <si>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</si>
  <si>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</si>
  <si>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</si>
  <si>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</si>
  <si>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</si>
  <si>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</si>
  <si>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</si>
  <si>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</si>
  <si>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</si>
  <si>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</si>
  <si>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</si>
  <si>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</si>
  <si>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</si>
  <si>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</si>
  <si>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</si>
  <si>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</si>
  <si>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</si>
  <si>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</si>
  <si>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</si>
  <si>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</si>
  <si>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</si>
  <si>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</si>
  <si>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</si>
  <si>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</si>
  <si>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</si>
  <si>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</si>
  <si>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</si>
  <si>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</si>
  <si>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</si>
  <si>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</si>
  <si>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</si>
  <si>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</si>
  <si>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</si>
  <si>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</si>
  <si>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</si>
  <si>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</si>
  <si>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</si>
  <si>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</si>
  <si>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</si>
  <si>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</si>
  <si>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</si>
  <si>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</si>
  <si>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</si>
  <si>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</si>
  <si>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</si>
  <si>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</si>
  <si>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</si>
  <si>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</si>
  <si>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</si>
  <si>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</si>
  <si>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</si>
  <si>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</si>
  <si>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</si>
  <si>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</si>
  <si>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</si>
  <si>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</si>
  <si>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</si>
  <si>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</si>
  <si>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</si>
  <si>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</si>
  <si>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</si>
  <si>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</si>
  <si>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</si>
  <si>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</si>
  <si>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</si>
  <si>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</si>
  <si>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</si>
  <si>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</si>
  <si>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</si>
  <si>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</si>
  <si>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</si>
  <si>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</si>
  <si>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</si>
  <si>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</si>
  <si>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</si>
  <si>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</si>
  <si>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</si>
  <si>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</si>
  <si>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</si>
  <si>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</si>
  <si>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</si>
  <si>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</si>
  <si>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</si>
  <si>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</si>
  <si>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</si>
  <si>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</si>
  <si>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</si>
  <si>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</si>
  <si>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</si>
  <si>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</si>
  <si>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</si>
  <si>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</si>
  <si>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</si>
  <si>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</si>
  <si>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</si>
  <si>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</si>
  <si>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</si>
  <si>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</si>
  <si>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</si>
  <si>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</si>
  <si>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</si>
  <si>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</si>
  <si>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</si>
  <si>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</si>
  <si>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</si>
  <si>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</si>
  <si>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</si>
  <si>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</si>
  <si>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</si>
  <si>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</si>
  <si>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</si>
  <si>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</si>
  <si>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</si>
  <si>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</si>
  <si>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</si>
  <si>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</si>
  <si>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</si>
  <si>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</si>
  <si>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</si>
  <si>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</si>
  <si>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</si>
  <si>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</si>
  <si>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</si>
  <si>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</si>
  <si>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</si>
  <si>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</si>
  <si>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</si>
  <si>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</si>
  <si>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</si>
  <si>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</si>
  <si>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</si>
  <si>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</si>
  <si>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</si>
  <si>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</si>
  <si>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</si>
  <si>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</si>
  <si>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</si>
  <si>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</si>
  <si>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</si>
  <si>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</si>
  <si>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</si>
  <si>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</si>
  <si>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</si>
  <si>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</si>
  <si>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</si>
  <si>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</si>
  <si>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</si>
  <si>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</si>
  <si>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</si>
  <si>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</si>
  <si>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</si>
  <si>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</si>
  <si>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</si>
  <si>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</si>
  <si>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</si>
  <si>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</si>
  <si>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</si>
  <si>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</si>
  <si>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</si>
  <si>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</si>
  <si>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</si>
  <si>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</si>
  <si>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</si>
  <si>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</si>
  <si>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</si>
  <si>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</si>
  <si>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</si>
  <si>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</si>
  <si>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</si>
  <si>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</si>
  <si>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</si>
  <si>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</si>
  <si>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</si>
  <si>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</si>
  <si>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</si>
  <si>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</si>
  <si>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</si>
  <si>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</si>
  <si>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</si>
  <si>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</si>
  <si>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</si>
  <si>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</si>
  <si>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</si>
  <si>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</si>
  <si>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</si>
  <si>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</si>
  <si>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</si>
  <si>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</si>
  <si>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</si>
  <si>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</si>
  <si>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</si>
  <si>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</si>
  <si>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</si>
  <si>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</si>
  <si>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</si>
  <si>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</si>
  <si>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</si>
  <si>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</si>
  <si>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</si>
  <si>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</si>
  <si>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</si>
  <si>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</si>
  <si>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</si>
  <si>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</si>
  <si>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</si>
  <si>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</si>
  <si>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</si>
  <si>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</si>
  <si>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</si>
  <si>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</si>
  <si>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</si>
  <si>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</si>
  <si>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</si>
  <si>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</si>
  <si>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</si>
  <si>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</si>
  <si>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</si>
  <si>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</si>
  <si>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</si>
  <si>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</si>
  <si>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</si>
  <si>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</si>
  <si>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</si>
  <si>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</si>
  <si>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</si>
  <si>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</si>
  <si>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</si>
  <si>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</si>
  <si>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</si>
  <si>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</si>
  <si>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</si>
  <si>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</si>
  <si>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</si>
  <si>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</si>
  <si>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</si>
  <si>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</si>
  <si>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</si>
  <si>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</si>
  <si>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</si>
  <si>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</si>
  <si>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</si>
  <si>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</si>
  <si>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</si>
  <si>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</si>
  <si>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</si>
  <si>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</si>
  <si>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</si>
  <si>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</si>
  <si>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</si>
  <si>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</si>
  <si>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</si>
  <si>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</si>
  <si>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</si>
  <si>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</si>
  <si>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</si>
  <si>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</si>
  <si>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</si>
  <si>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</si>
  <si>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</si>
  <si>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</si>
  <si>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</si>
  <si>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</si>
  <si>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</si>
  <si>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</si>
  <si>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</si>
  <si>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</si>
  <si>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</si>
  <si>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</si>
  <si>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</si>
  <si>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</si>
  <si>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</si>
  <si>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</si>
  <si>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</si>
  <si>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</si>
  <si>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</si>
  <si>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</si>
  <si>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</si>
  <si>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</si>
  <si>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</si>
  <si>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</si>
  <si>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</si>
  <si>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</si>
  <si>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</si>
  <si>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</si>
  <si>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</si>
  <si>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</si>
  <si>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</si>
  <si>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</si>
  <si>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</si>
  <si>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</si>
  <si>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</si>
  <si>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</si>
  <si>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</si>
  <si>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</si>
  <si>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</si>
  <si>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</si>
  <si>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</si>
  <si>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</si>
  <si>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</si>
  <si>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</si>
  <si>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</si>
  <si>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</si>
  <si>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</si>
  <si>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</si>
  <si>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</si>
  <si>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</si>
  <si>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</si>
  <si>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</si>
  <si>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</si>
  <si>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</si>
  <si>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</si>
  <si>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</si>
  <si>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</si>
  <si>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</si>
  <si>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</si>
  <si>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</si>
  <si>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</si>
  <si>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</si>
  <si>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</si>
  <si>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</si>
  <si>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</si>
  <si>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</si>
  <si>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</si>
  <si>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</si>
  <si>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</si>
  <si>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</si>
  <si>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</si>
  <si>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</si>
  <si>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</si>
  <si>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</si>
  <si>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</si>
  <si>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</si>
  <si>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</si>
  <si>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</si>
  <si>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</si>
  <si>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</si>
  <si>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</si>
  <si>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</si>
  <si>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</si>
  <si>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</si>
  <si>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</si>
  <si>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</si>
  <si>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</si>
  <si>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</si>
  <si>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</si>
  <si>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</si>
  <si>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</si>
  <si>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</si>
  <si>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</si>
  <si>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</si>
  <si>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</si>
  <si>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CORTAZAR, GTO</t>
  </si>
  <si>
    <t>31111M090010100 PRESIDENTE MUNICIPAL</t>
  </si>
  <si>
    <t>31111M090010200 SINDICO</t>
  </si>
  <si>
    <t>31111M090010300 REGIDORES</t>
  </si>
  <si>
    <t>31111M090020000 PRESIDENCIA MPAL</t>
  </si>
  <si>
    <t>31111M090030100 SECRETARIA DEL AYUNTAMIENTO</t>
  </si>
  <si>
    <t>31111M090030200 JEFATURA DE MEDIO AMBIENTE</t>
  </si>
  <si>
    <t>31111M090030300 COORDINACION DE MEJORA REGULATORIA</t>
  </si>
  <si>
    <t>31111M090030400 COORDINACION DE ACCESO A INFORMACION</t>
  </si>
  <si>
    <t>31111M090030500 DELEGADOS MUNICIPALES</t>
  </si>
  <si>
    <t>31111M090030600 PROCURADURIA DE LOS NIÑOS Y NIÑAS ADOLES</t>
  </si>
  <si>
    <t>31111M090040100 TESORERIA MUNICIPAL</t>
  </si>
  <si>
    <t>31111M090040200 JEFATURA DE COMPRAS</t>
  </si>
  <si>
    <t>31111M090040300 JEFATURA DE CATASTRO E IMPUESTOS INMOBIL</t>
  </si>
  <si>
    <t>31111M090040400 JEFATURA DE FISCALIZACION</t>
  </si>
  <si>
    <t>31111M090040500 COORDINACION DE MERCADOS</t>
  </si>
  <si>
    <t>31111M090050000 DIRECCION DE OBRAS PUBLICAS</t>
  </si>
  <si>
    <t>31111M090060000 DIRECCION DE DESARROLLO URBANO Y ORDENAM</t>
  </si>
  <si>
    <t>31111M090070100 DIRECCION DE DESARROLLO SOCIAL Y HUMANO</t>
  </si>
  <si>
    <t>31111M090080000 DIRECCION DE JURIDICO Y DERECHOS HUMANOS</t>
  </si>
  <si>
    <t>31111M090090100 DIRECCION DE SERVICIOS PUBLICOS MUNICIPA</t>
  </si>
  <si>
    <t>31111M090090200 JEFATURA DEL RASTRO MUNICIPAL</t>
  </si>
  <si>
    <t>31111M090100100 OFICIALIA MAYOR</t>
  </si>
  <si>
    <t>31111M090100200 COORDINACION DE MANTENIMIENTO VEHICULAR</t>
  </si>
  <si>
    <t>31111M090100300 COORDINACION DE INFORMATICA</t>
  </si>
  <si>
    <t>31111M090110100 DIRECCION DE ARTE, CULTURA, EDUCACION Y</t>
  </si>
  <si>
    <t>31111M090110200 JEFATURA DE GESTION EDUCATIVA</t>
  </si>
  <si>
    <t>31111M090110300 COORDINACION DE BIBLIOTECAS</t>
  </si>
  <si>
    <t>31111M090110400 COORDINACION DE ATENCION A LA JUVENTUD</t>
  </si>
  <si>
    <t>31111M090120100 DIRECCION DE DESARROLLO ECONOMICO</t>
  </si>
  <si>
    <t>31111M090120200 COORDINACION DE TURISMO</t>
  </si>
  <si>
    <t>31111M090130000 DIRECCION DE CULTURA FISICA Y DEPORTE</t>
  </si>
  <si>
    <t>31111M090140000 DIRECCION DE ATENCION INTEGRAL A LAS MUJ</t>
  </si>
  <si>
    <t>31111M090150000 DIRECCION DE DESARROLLO AGROPECUARIO Y R</t>
  </si>
  <si>
    <t>31111M090160000 DIRECCION DE COMUNICACION SOCIAL</t>
  </si>
  <si>
    <t>31111M090170000 DIRECCION DE SALUD</t>
  </si>
  <si>
    <t>31111M090180000 SISTEMA MUNICIPAL DE SEGURIDAD PUBLICA</t>
  </si>
  <si>
    <t>31111M090190000 CONTRALORIA</t>
  </si>
  <si>
    <t>31111M090200000 COORDINACION DE DISCAPACIDAD</t>
  </si>
  <si>
    <t>31111M090210000 COORDINACION DE PROTECCION ANIMAL</t>
  </si>
  <si>
    <t>31111M090220000 COORDINACION DE DIVERSIDAD SEXUAL Y GEN</t>
  </si>
  <si>
    <t>31111M090230000 COORDINACION DE MIGRANTES</t>
  </si>
  <si>
    <t>31111M090240000 CRONISTA MUNICIPAL</t>
  </si>
  <si>
    <t>31111M090250000 DIRECCION DE ARCHIVO MUNICIPAL</t>
  </si>
  <si>
    <t>31111M090900000 ORGANISMOS PARAMUNICIPALES</t>
  </si>
  <si>
    <t>31111M090180100 TRANSITO MUNICIPAL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</si>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</sst>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21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9" fontId="1" fillId="0" borderId="14" xfId="7" applyNumberFormat="1" applyFont="1" applyFill="1" applyBorder="1" applyAlignment="1" applyProtection="1">
      <alignment vertical="center"/>
      <protection locked="0"/>
    </xf>
    <xf numFmtId="39" fontId="0" fillId="0" borderId="14" xfId="7" applyNumberFormat="1" applyFont="1" applyFill="1" applyBorder="1" applyAlignment="1" applyProtection="1">
      <alignment vertical="center"/>
      <protection locked="0"/>
    </xf>
    <xf numFmtId="39" fontId="1" fillId="0" borderId="8" xfId="7" applyNumberFormat="1" applyFont="1" applyFill="1" applyBorder="1" applyAlignment="1" applyProtection="1">
      <alignment horizontal="right" vertical="center"/>
      <protection locked="0"/>
    </xf>
    <xf numFmtId="39" fontId="0" fillId="0" borderId="8" xfId="7" applyNumberFormat="1" applyFont="1" applyFill="1" applyBorder="1" applyAlignment="1" applyProtection="1">
      <alignment horizontal="right" vertical="center"/>
      <protection locked="0"/>
    </xf>
    <xf numFmtId="4" fontId="0" fillId="0" borderId="0" xfId="0" applyNumberFormat="1"/>
    <xf numFmtId="4" fontId="1" fillId="0" borderId="14" xfId="8" applyNumberFormat="1" applyFont="1" applyFill="1" applyBorder="1" applyAlignment="1" applyProtection="1">
      <alignment horizontal="right" vertical="center"/>
      <protection locked="0"/>
    </xf>
    <xf numFmtId="39" fontId="2" fillId="0" borderId="14" xfId="8" applyNumberFormat="1" applyFont="1" applyFill="1" applyBorder="1" applyAlignment="1" applyProtection="1">
      <alignment horizontal="right" vertical="center"/>
      <protection locked="0"/>
    </xf>
    <xf numFmtId="39" fontId="0" fillId="2" borderId="16" xfId="8" applyNumberFormat="1" applyFont="1" applyFill="1" applyBorder="1" applyAlignment="1">
      <alignment horizontal="right"/>
    </xf>
    <xf numFmtId="39" fontId="0" fillId="0" borderId="14" xfId="8" applyNumberFormat="1" applyFont="1" applyBorder="1" applyAlignment="1">
      <alignment horizontal="right"/>
    </xf>
    <xf numFmtId="4" fontId="1" fillId="0" borderId="14" xfId="8" applyNumberFormat="1" applyFont="1" applyFill="1" applyBorder="1" applyProtection="1">
      <protection locked="0"/>
    </xf>
    <xf numFmtId="4" fontId="0" fillId="0" borderId="14" xfId="8" applyNumberFormat="1" applyFont="1" applyFill="1" applyBorder="1" applyProtection="1">
      <protection locked="0"/>
    </xf>
    <xf numFmtId="4" fontId="1" fillId="0" borderId="14" xfId="8" applyNumberFormat="1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9">
    <cellStyle name="Millares" xfId="1" builtinId="3"/>
    <cellStyle name="Millares 2" xfId="7" xr:uid="{1BB64FAD-F6E7-4248-845B-3A8FE254579A}"/>
    <cellStyle name="Millares 3" xfId="8" xr:uid="{41BDD7C8-0B13-4B3E-804D-F4873A083AC8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6" xr:uid="{1B250109-0092-4991-B238-D6025A69438C}"/>
    <cellStyle name="Normal 3" xfId="5" xr:uid="{8573DE7C-4388-47A3-A9C9-EA200D029571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H82"/>
  <sheetViews>
    <sheetView showGridLines="0" tabSelected="1" topLeftCell="A40" zoomScale="75" zoomScaleNormal="75" workbookViewId="0">
      <selection activeCell="A81" sqref="A81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79" t="s">
        <v>0</v>
      </c>
      <c r="B1" s="177"/>
      <c r="C1" s="177"/>
      <c r="D1" s="177"/>
      <c r="E1" s="177"/>
      <c r="F1" s="178"/>
    </row>
    <row r="2" spans="1:6" ht="15" customHeight="1" x14ac:dyDescent="0.3">
      <c r="A2" s="110" t="s">
        <v>592</v>
      </c>
      <c r="B2" s="111"/>
      <c r="C2" s="111"/>
      <c r="D2" s="111"/>
      <c r="E2" s="111"/>
      <c r="F2" s="112"/>
    </row>
    <row r="3" spans="1:6" ht="15" customHeight="1" x14ac:dyDescent="0.3">
      <c r="A3" s="113" t="s">
        <v>1</v>
      </c>
      <c r="B3" s="114"/>
      <c r="C3" s="114"/>
      <c r="D3" s="114"/>
      <c r="E3" s="114"/>
      <c r="F3" s="115"/>
    </row>
    <row r="4" spans="1:6" ht="12.9" customHeight="1" x14ac:dyDescent="0.3">
      <c r="A4" s="113" t="s">
        <v>638</v>
      </c>
      <c r="B4" s="114"/>
      <c r="C4" s="114"/>
      <c r="D4" s="114"/>
      <c r="E4" s="114"/>
      <c r="F4" s="115"/>
    </row>
    <row r="5" spans="1:6" ht="12.9" customHeight="1" x14ac:dyDescent="0.3">
      <c r="A5" s="116" t="s">
        <v>2</v>
      </c>
      <c r="B5" s="117"/>
      <c r="C5" s="117"/>
      <c r="D5" s="117"/>
      <c r="E5" s="117"/>
      <c r="F5" s="118"/>
    </row>
    <row r="6" spans="1:6" ht="41.4" customHeight="1" x14ac:dyDescent="0.3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" customHeight="1" x14ac:dyDescent="0.3">
      <c r="A7" s="43" t="s">
        <v>7</v>
      </c>
      <c r="B7" s="44"/>
      <c r="C7" s="44"/>
      <c r="D7" s="43" t="s">
        <v>8</v>
      </c>
      <c r="E7" s="44"/>
      <c r="F7" s="44"/>
    </row>
    <row r="8" spans="1:6" x14ac:dyDescent="0.3">
      <c r="A8" s="2" t="s">
        <v>9</v>
      </c>
      <c r="B8" s="45"/>
      <c r="C8" s="45"/>
      <c r="D8" s="2" t="s">
        <v>10</v>
      </c>
      <c r="E8" s="45"/>
      <c r="F8" s="45"/>
    </row>
    <row r="9" spans="1:6" x14ac:dyDescent="0.3">
      <c r="A9" s="46" t="s">
        <v>11</v>
      </c>
      <c r="B9" s="47">
        <v>31240241.379999999</v>
      </c>
      <c r="C9" s="47">
        <v>41234663.170000002</v>
      </c>
      <c r="D9" s="46" t="s">
        <v>12</v>
      </c>
      <c r="E9" s="47">
        <v>36408534.210000001</v>
      </c>
      <c r="F9" s="47">
        <v>30412950.170000002</v>
      </c>
    </row>
    <row r="10" spans="1:6" x14ac:dyDescent="0.3">
      <c r="A10" s="48" t="s">
        <v>13</v>
      </c>
      <c r="B10" s="47">
        <v>0</v>
      </c>
      <c r="C10" s="47">
        <v>0</v>
      </c>
      <c r="D10" s="48" t="s">
        <v>14</v>
      </c>
      <c r="E10" s="47">
        <v>58142</v>
      </c>
      <c r="F10" s="47">
        <v>201325.11</v>
      </c>
    </row>
    <row r="11" spans="1:6" x14ac:dyDescent="0.3">
      <c r="A11" s="48" t="s">
        <v>15</v>
      </c>
      <c r="B11" s="47">
        <v>31240241.379999999</v>
      </c>
      <c r="C11" s="47">
        <v>41234663.170000002</v>
      </c>
      <c r="D11" s="48" t="s">
        <v>16</v>
      </c>
      <c r="E11" s="47">
        <v>23437990.609999999</v>
      </c>
      <c r="F11" s="47">
        <v>15501867.51</v>
      </c>
    </row>
    <row r="12" spans="1:6" x14ac:dyDescent="0.3">
      <c r="A12" s="48" t="s">
        <v>17</v>
      </c>
      <c r="B12" s="47">
        <v>0</v>
      </c>
      <c r="C12" s="47">
        <v>0</v>
      </c>
      <c r="D12" s="48" t="s">
        <v>18</v>
      </c>
      <c r="E12" s="47">
        <v>1525238.07</v>
      </c>
      <c r="F12" s="47">
        <v>3805968.29</v>
      </c>
    </row>
    <row r="13" spans="1:6" x14ac:dyDescent="0.3">
      <c r="A13" s="48" t="s">
        <v>19</v>
      </c>
      <c r="B13" s="47">
        <v>0</v>
      </c>
      <c r="C13" s="47">
        <v>0</v>
      </c>
      <c r="D13" s="48" t="s">
        <v>20</v>
      </c>
      <c r="E13" s="47">
        <v>0</v>
      </c>
      <c r="F13" s="47">
        <v>0</v>
      </c>
    </row>
    <row r="14" spans="1:6" x14ac:dyDescent="0.3">
      <c r="A14" s="48" t="s">
        <v>21</v>
      </c>
      <c r="B14" s="47">
        <v>0</v>
      </c>
      <c r="C14" s="47">
        <v>0</v>
      </c>
      <c r="D14" s="48" t="s">
        <v>22</v>
      </c>
      <c r="E14" s="47">
        <v>43758.29</v>
      </c>
      <c r="F14" s="47">
        <v>0</v>
      </c>
    </row>
    <row r="15" spans="1:6" x14ac:dyDescent="0.3">
      <c r="A15" s="48" t="s">
        <v>23</v>
      </c>
      <c r="B15" s="47">
        <v>0</v>
      </c>
      <c r="C15" s="47">
        <v>0</v>
      </c>
      <c r="D15" s="48" t="s">
        <v>24</v>
      </c>
      <c r="E15" s="47">
        <v>0</v>
      </c>
      <c r="F15" s="47">
        <v>0</v>
      </c>
    </row>
    <row r="16" spans="1:6" x14ac:dyDescent="0.3">
      <c r="A16" s="48" t="s">
        <v>25</v>
      </c>
      <c r="B16" s="47">
        <v>0</v>
      </c>
      <c r="C16" s="47">
        <v>0</v>
      </c>
      <c r="D16" s="48" t="s">
        <v>26</v>
      </c>
      <c r="E16" s="47">
        <v>8086229.7800000003</v>
      </c>
      <c r="F16" s="47">
        <v>8021019.71</v>
      </c>
    </row>
    <row r="17" spans="1:6" x14ac:dyDescent="0.3">
      <c r="A17" s="46" t="s">
        <v>27</v>
      </c>
      <c r="B17" s="47">
        <v>429339.46</v>
      </c>
      <c r="C17" s="47">
        <v>-229340.63</v>
      </c>
      <c r="D17" s="48" t="s">
        <v>28</v>
      </c>
      <c r="E17" s="47">
        <v>0</v>
      </c>
      <c r="F17" s="47">
        <v>0</v>
      </c>
    </row>
    <row r="18" spans="1:6" x14ac:dyDescent="0.3">
      <c r="A18" s="48" t="s">
        <v>29</v>
      </c>
      <c r="B18" s="47">
        <v>0</v>
      </c>
      <c r="C18" s="47">
        <v>0</v>
      </c>
      <c r="D18" s="48" t="s">
        <v>30</v>
      </c>
      <c r="E18" s="47">
        <v>3257175.46</v>
      </c>
      <c r="F18" s="47">
        <v>2882769.55</v>
      </c>
    </row>
    <row r="19" spans="1:6" x14ac:dyDescent="0.3">
      <c r="A19" s="48" t="s">
        <v>31</v>
      </c>
      <c r="B19" s="47">
        <v>170518.21</v>
      </c>
      <c r="C19" s="47">
        <v>-47364.51</v>
      </c>
      <c r="D19" s="46" t="s">
        <v>32</v>
      </c>
      <c r="E19" s="47">
        <v>0</v>
      </c>
      <c r="F19" s="47">
        <v>0</v>
      </c>
    </row>
    <row r="20" spans="1:6" x14ac:dyDescent="0.3">
      <c r="A20" s="48" t="s">
        <v>33</v>
      </c>
      <c r="B20" s="47">
        <v>443340.26</v>
      </c>
      <c r="C20" s="47">
        <v>5542.89</v>
      </c>
      <c r="D20" s="48" t="s">
        <v>34</v>
      </c>
      <c r="E20" s="47">
        <v>0</v>
      </c>
      <c r="F20" s="47">
        <v>0</v>
      </c>
    </row>
    <row r="21" spans="1:6" x14ac:dyDescent="0.3">
      <c r="A21" s="48" t="s">
        <v>35</v>
      </c>
      <c r="B21" s="47">
        <v>-191519.01</v>
      </c>
      <c r="C21" s="47">
        <v>-191519.01</v>
      </c>
      <c r="D21" s="48" t="s">
        <v>36</v>
      </c>
      <c r="E21" s="47">
        <v>0</v>
      </c>
      <c r="F21" s="47">
        <v>0</v>
      </c>
    </row>
    <row r="22" spans="1:6" x14ac:dyDescent="0.3">
      <c r="A22" s="48" t="s">
        <v>37</v>
      </c>
      <c r="B22" s="47">
        <v>7000</v>
      </c>
      <c r="C22" s="47">
        <v>4000</v>
      </c>
      <c r="D22" s="48" t="s">
        <v>38</v>
      </c>
      <c r="E22" s="47">
        <v>0</v>
      </c>
      <c r="F22" s="47">
        <v>0</v>
      </c>
    </row>
    <row r="23" spans="1:6" x14ac:dyDescent="0.3">
      <c r="A23" s="48" t="s">
        <v>39</v>
      </c>
      <c r="B23" s="47">
        <v>0</v>
      </c>
      <c r="C23" s="47">
        <v>0</v>
      </c>
      <c r="D23" s="46" t="s">
        <v>40</v>
      </c>
      <c r="E23" s="47">
        <v>0</v>
      </c>
      <c r="F23" s="47">
        <v>0</v>
      </c>
    </row>
    <row r="24" spans="1:6" x14ac:dyDescent="0.3">
      <c r="A24" s="48" t="s">
        <v>41</v>
      </c>
      <c r="B24" s="47">
        <v>0</v>
      </c>
      <c r="C24" s="47">
        <v>0</v>
      </c>
      <c r="D24" s="48" t="s">
        <v>42</v>
      </c>
      <c r="E24" s="47">
        <v>0</v>
      </c>
      <c r="F24" s="47">
        <v>0</v>
      </c>
    </row>
    <row r="25" spans="1:6" x14ac:dyDescent="0.3">
      <c r="A25" s="46" t="s">
        <v>43</v>
      </c>
      <c r="B25" s="47">
        <v>5865352.5</v>
      </c>
      <c r="C25" s="47">
        <v>4841953.82</v>
      </c>
      <c r="D25" s="48" t="s">
        <v>44</v>
      </c>
      <c r="E25" s="47">
        <v>0</v>
      </c>
      <c r="F25" s="47">
        <v>0</v>
      </c>
    </row>
    <row r="26" spans="1:6" x14ac:dyDescent="0.3">
      <c r="A26" s="48" t="s">
        <v>45</v>
      </c>
      <c r="B26" s="47">
        <v>3100355.89</v>
      </c>
      <c r="C26" s="47">
        <v>1105400.03</v>
      </c>
      <c r="D26" s="46" t="s">
        <v>46</v>
      </c>
      <c r="E26" s="47">
        <v>0</v>
      </c>
      <c r="F26" s="47">
        <v>0</v>
      </c>
    </row>
    <row r="27" spans="1:6" x14ac:dyDescent="0.3">
      <c r="A27" s="48" t="s">
        <v>47</v>
      </c>
      <c r="B27" s="47">
        <v>0</v>
      </c>
      <c r="C27" s="47">
        <v>0</v>
      </c>
      <c r="D27" s="46" t="s">
        <v>48</v>
      </c>
      <c r="E27" s="47">
        <v>19000000</v>
      </c>
      <c r="F27" s="47">
        <v>12000000</v>
      </c>
    </row>
    <row r="28" spans="1:6" x14ac:dyDescent="0.3">
      <c r="A28" s="48" t="s">
        <v>49</v>
      </c>
      <c r="B28" s="47">
        <v>0</v>
      </c>
      <c r="C28" s="47">
        <v>0</v>
      </c>
      <c r="D28" s="48" t="s">
        <v>50</v>
      </c>
      <c r="E28" s="47">
        <v>0</v>
      </c>
      <c r="F28" s="47">
        <v>0</v>
      </c>
    </row>
    <row r="29" spans="1:6" x14ac:dyDescent="0.3">
      <c r="A29" s="48" t="s">
        <v>51</v>
      </c>
      <c r="B29" s="47">
        <v>2764996.61</v>
      </c>
      <c r="C29" s="47">
        <v>3736553.79</v>
      </c>
      <c r="D29" s="48" t="s">
        <v>52</v>
      </c>
      <c r="E29" s="47">
        <v>0</v>
      </c>
      <c r="F29" s="47">
        <v>0</v>
      </c>
    </row>
    <row r="30" spans="1:6" x14ac:dyDescent="0.3">
      <c r="A30" s="48" t="s">
        <v>53</v>
      </c>
      <c r="B30" s="47">
        <v>0</v>
      </c>
      <c r="C30" s="47">
        <v>0</v>
      </c>
      <c r="D30" s="48" t="s">
        <v>54</v>
      </c>
      <c r="E30" s="47">
        <v>19000000</v>
      </c>
      <c r="F30" s="47">
        <v>12000000</v>
      </c>
    </row>
    <row r="31" spans="1:6" x14ac:dyDescent="0.3">
      <c r="A31" s="46" t="s">
        <v>55</v>
      </c>
      <c r="B31" s="47">
        <v>0</v>
      </c>
      <c r="C31" s="47">
        <v>0</v>
      </c>
      <c r="D31" s="46" t="s">
        <v>56</v>
      </c>
      <c r="E31" s="47">
        <v>0</v>
      </c>
      <c r="F31" s="47">
        <v>0</v>
      </c>
    </row>
    <row r="32" spans="1:6" x14ac:dyDescent="0.3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" customHeight="1" x14ac:dyDescent="0.3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" customHeight="1" x14ac:dyDescent="0.3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" customHeight="1" x14ac:dyDescent="0.3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" customHeight="1" x14ac:dyDescent="0.3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" customHeight="1" x14ac:dyDescent="0.3">
      <c r="A37" s="46" t="s">
        <v>67</v>
      </c>
      <c r="B37" s="47">
        <v>0</v>
      </c>
      <c r="C37" s="47">
        <v>0</v>
      </c>
      <c r="D37" s="48" t="s">
        <v>68</v>
      </c>
      <c r="E37" s="47">
        <v>0</v>
      </c>
      <c r="F37" s="47">
        <v>0</v>
      </c>
    </row>
    <row r="38" spans="1:6" x14ac:dyDescent="0.3">
      <c r="A38" s="46" t="s">
        <v>69</v>
      </c>
      <c r="B38" s="47">
        <v>0</v>
      </c>
      <c r="C38" s="47">
        <v>0</v>
      </c>
      <c r="D38" s="46" t="s">
        <v>70</v>
      </c>
      <c r="E38" s="47">
        <v>0</v>
      </c>
      <c r="F38" s="47">
        <v>0</v>
      </c>
    </row>
    <row r="39" spans="1:6" x14ac:dyDescent="0.3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3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3">
      <c r="A41" s="46" t="s">
        <v>75</v>
      </c>
      <c r="B41" s="47">
        <v>0</v>
      </c>
      <c r="C41" s="47">
        <v>0</v>
      </c>
      <c r="D41" s="48" t="s">
        <v>76</v>
      </c>
      <c r="E41" s="47">
        <v>0</v>
      </c>
      <c r="F41" s="47">
        <v>0</v>
      </c>
    </row>
    <row r="42" spans="1:6" x14ac:dyDescent="0.3">
      <c r="A42" s="48" t="s">
        <v>77</v>
      </c>
      <c r="B42" s="47">
        <v>0</v>
      </c>
      <c r="C42" s="47">
        <v>0</v>
      </c>
      <c r="D42" s="46" t="s">
        <v>78</v>
      </c>
      <c r="E42" s="47">
        <v>0</v>
      </c>
      <c r="F42" s="47">
        <v>0</v>
      </c>
    </row>
    <row r="43" spans="1:6" x14ac:dyDescent="0.3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3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3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3">
      <c r="A46" s="45"/>
      <c r="B46" s="49"/>
      <c r="C46" s="49"/>
      <c r="D46" s="45"/>
      <c r="E46" s="49"/>
      <c r="F46" s="49"/>
    </row>
    <row r="47" spans="1:6" x14ac:dyDescent="0.3">
      <c r="A47" s="3" t="s">
        <v>85</v>
      </c>
      <c r="B47" s="4">
        <v>37534933.340000004</v>
      </c>
      <c r="C47" s="4">
        <v>45847276.359999999</v>
      </c>
      <c r="D47" s="2" t="s">
        <v>86</v>
      </c>
      <c r="E47" s="4">
        <v>55408534.210000001</v>
      </c>
      <c r="F47" s="4">
        <v>42412950.170000002</v>
      </c>
    </row>
    <row r="48" spans="1:6" x14ac:dyDescent="0.3">
      <c r="A48" s="45"/>
      <c r="B48" s="49"/>
      <c r="C48" s="49"/>
      <c r="D48" s="45"/>
      <c r="E48" s="49"/>
      <c r="F48" s="49"/>
    </row>
    <row r="49" spans="1:6" x14ac:dyDescent="0.3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3">
      <c r="A50" s="46" t="s">
        <v>89</v>
      </c>
      <c r="B50" s="47">
        <v>0</v>
      </c>
      <c r="C50" s="47">
        <v>0</v>
      </c>
      <c r="D50" s="46" t="s">
        <v>90</v>
      </c>
      <c r="E50" s="47">
        <v>0</v>
      </c>
      <c r="F50" s="47">
        <v>0</v>
      </c>
    </row>
    <row r="51" spans="1:6" x14ac:dyDescent="0.3">
      <c r="A51" s="46" t="s">
        <v>91</v>
      </c>
      <c r="B51" s="47">
        <v>0</v>
      </c>
      <c r="C51" s="47">
        <v>0</v>
      </c>
      <c r="D51" s="46" t="s">
        <v>92</v>
      </c>
      <c r="E51" s="47">
        <v>0</v>
      </c>
      <c r="F51" s="47">
        <v>0</v>
      </c>
    </row>
    <row r="52" spans="1:6" x14ac:dyDescent="0.3">
      <c r="A52" s="46" t="s">
        <v>93</v>
      </c>
      <c r="B52" s="47">
        <v>330782587.97000003</v>
      </c>
      <c r="C52" s="47">
        <v>303485220.64999998</v>
      </c>
      <c r="D52" s="46" t="s">
        <v>94</v>
      </c>
      <c r="E52" s="47">
        <v>0</v>
      </c>
      <c r="F52" s="47">
        <v>0</v>
      </c>
    </row>
    <row r="53" spans="1:6" x14ac:dyDescent="0.3">
      <c r="A53" s="46" t="s">
        <v>95</v>
      </c>
      <c r="B53" s="47">
        <v>256045159.09999999</v>
      </c>
      <c r="C53" s="47">
        <v>250360465.37</v>
      </c>
      <c r="D53" s="46" t="s">
        <v>96</v>
      </c>
      <c r="E53" s="47">
        <v>0</v>
      </c>
      <c r="F53" s="47">
        <v>0</v>
      </c>
    </row>
    <row r="54" spans="1:6" x14ac:dyDescent="0.3">
      <c r="A54" s="46" t="s">
        <v>97</v>
      </c>
      <c r="B54" s="47">
        <v>7239978.4000000004</v>
      </c>
      <c r="C54" s="47">
        <v>7189215.4000000004</v>
      </c>
      <c r="D54" s="46" t="s">
        <v>98</v>
      </c>
      <c r="E54" s="47">
        <v>0</v>
      </c>
      <c r="F54" s="47">
        <v>0</v>
      </c>
    </row>
    <row r="55" spans="1:6" x14ac:dyDescent="0.3">
      <c r="A55" s="46" t="s">
        <v>99</v>
      </c>
      <c r="B55" s="47">
        <v>-147132926.22</v>
      </c>
      <c r="C55" s="47">
        <v>-113760187.36</v>
      </c>
      <c r="D55" s="50" t="s">
        <v>100</v>
      </c>
      <c r="E55" s="47">
        <v>0</v>
      </c>
      <c r="F55" s="47">
        <v>0</v>
      </c>
    </row>
    <row r="56" spans="1:6" x14ac:dyDescent="0.3">
      <c r="A56" s="46" t="s">
        <v>101</v>
      </c>
      <c r="B56" s="47">
        <v>0</v>
      </c>
      <c r="C56" s="47">
        <v>0</v>
      </c>
      <c r="D56" s="45"/>
      <c r="E56" s="49"/>
      <c r="F56" s="49"/>
    </row>
    <row r="57" spans="1:6" x14ac:dyDescent="0.3">
      <c r="A57" s="46" t="s">
        <v>102</v>
      </c>
      <c r="B57" s="47">
        <v>0</v>
      </c>
      <c r="C57" s="47">
        <v>0</v>
      </c>
      <c r="D57" s="2" t="s">
        <v>103</v>
      </c>
      <c r="E57" s="4">
        <v>0</v>
      </c>
      <c r="F57" s="4">
        <v>0</v>
      </c>
    </row>
    <row r="58" spans="1:6" x14ac:dyDescent="0.3">
      <c r="A58" s="46" t="s">
        <v>104</v>
      </c>
      <c r="B58" s="47">
        <v>0</v>
      </c>
      <c r="C58" s="47">
        <v>0</v>
      </c>
      <c r="D58" s="45"/>
      <c r="E58" s="49"/>
      <c r="F58" s="49"/>
    </row>
    <row r="59" spans="1:6" x14ac:dyDescent="0.3">
      <c r="A59" s="45"/>
      <c r="B59" s="49"/>
      <c r="C59" s="49"/>
      <c r="D59" s="2" t="s">
        <v>105</v>
      </c>
      <c r="E59" s="4">
        <v>55408534.210000001</v>
      </c>
      <c r="F59" s="4">
        <v>42412950.170000002</v>
      </c>
    </row>
    <row r="60" spans="1:6" x14ac:dyDescent="0.3">
      <c r="A60" s="3" t="s">
        <v>106</v>
      </c>
      <c r="B60" s="4">
        <v>446934799.25</v>
      </c>
      <c r="C60" s="4">
        <v>447274714.06</v>
      </c>
      <c r="D60" s="45"/>
      <c r="E60" s="49"/>
      <c r="F60" s="49"/>
    </row>
    <row r="61" spans="1:6" x14ac:dyDescent="0.3">
      <c r="A61" s="45"/>
      <c r="B61" s="49"/>
      <c r="C61" s="49"/>
      <c r="D61" s="51" t="s">
        <v>107</v>
      </c>
      <c r="E61" s="49"/>
      <c r="F61" s="49"/>
    </row>
    <row r="62" spans="1:6" x14ac:dyDescent="0.3">
      <c r="A62" s="3" t="s">
        <v>108</v>
      </c>
      <c r="B62" s="4">
        <v>484469732.58999997</v>
      </c>
      <c r="C62" s="4">
        <v>493121990.42000002</v>
      </c>
      <c r="D62" s="45"/>
      <c r="E62" s="49"/>
      <c r="F62" s="49"/>
    </row>
    <row r="63" spans="1:6" x14ac:dyDescent="0.3">
      <c r="A63" s="45"/>
      <c r="B63" s="45"/>
      <c r="C63" s="45"/>
      <c r="D63" s="52" t="s">
        <v>109</v>
      </c>
      <c r="E63" s="47">
        <v>182383011.69999999</v>
      </c>
      <c r="F63" s="47">
        <v>182383011.69999999</v>
      </c>
    </row>
    <row r="64" spans="1:6" x14ac:dyDescent="0.3">
      <c r="A64" s="45"/>
      <c r="B64" s="45"/>
      <c r="C64" s="45"/>
      <c r="D64" s="46" t="s">
        <v>110</v>
      </c>
      <c r="E64" s="165">
        <v>162351437.34</v>
      </c>
      <c r="F64" s="165">
        <v>162351437.34</v>
      </c>
    </row>
    <row r="65" spans="1:6" x14ac:dyDescent="0.3">
      <c r="A65" s="45"/>
      <c r="B65" s="45"/>
      <c r="C65" s="45"/>
      <c r="D65" s="50" t="s">
        <v>111</v>
      </c>
      <c r="E65" s="165">
        <v>20031574.359999999</v>
      </c>
      <c r="F65" s="165">
        <v>20031574.359999999</v>
      </c>
    </row>
    <row r="66" spans="1:6" x14ac:dyDescent="0.3">
      <c r="A66" s="45"/>
      <c r="B66" s="45"/>
      <c r="C66" s="45"/>
      <c r="D66" s="46" t="s">
        <v>112</v>
      </c>
      <c r="E66" s="165">
        <v>0</v>
      </c>
      <c r="F66" s="165">
        <v>0</v>
      </c>
    </row>
    <row r="67" spans="1:6" x14ac:dyDescent="0.3">
      <c r="A67" s="45"/>
      <c r="B67" s="45"/>
      <c r="C67" s="45"/>
      <c r="D67" s="45"/>
      <c r="E67" s="49"/>
      <c r="F67" s="49"/>
    </row>
    <row r="68" spans="1:6" x14ac:dyDescent="0.3">
      <c r="A68" s="45"/>
      <c r="B68" s="45"/>
      <c r="C68" s="45"/>
      <c r="D68" s="52" t="s">
        <v>113</v>
      </c>
      <c r="E68" s="47">
        <v>246678186.68000001</v>
      </c>
      <c r="F68" s="47">
        <v>268326028.55000001</v>
      </c>
    </row>
    <row r="69" spans="1:6" x14ac:dyDescent="0.3">
      <c r="A69" s="53"/>
      <c r="B69" s="45"/>
      <c r="C69" s="45"/>
      <c r="D69" s="46" t="s">
        <v>114</v>
      </c>
      <c r="E69" s="165">
        <v>470301.68</v>
      </c>
      <c r="F69" s="165">
        <v>53494978.590000004</v>
      </c>
    </row>
    <row r="70" spans="1:6" x14ac:dyDescent="0.3">
      <c r="A70" s="53"/>
      <c r="B70" s="45"/>
      <c r="C70" s="45"/>
      <c r="D70" s="46" t="s">
        <v>115</v>
      </c>
      <c r="E70" s="165">
        <v>246207885</v>
      </c>
      <c r="F70" s="165">
        <v>214831049.96000001</v>
      </c>
    </row>
    <row r="71" spans="1:6" x14ac:dyDescent="0.3">
      <c r="A71" s="53"/>
      <c r="B71" s="45"/>
      <c r="C71" s="45"/>
      <c r="D71" s="46" t="s">
        <v>116</v>
      </c>
      <c r="E71" s="165">
        <v>0</v>
      </c>
      <c r="F71" s="165">
        <v>0</v>
      </c>
    </row>
    <row r="72" spans="1:6" x14ac:dyDescent="0.3">
      <c r="A72" s="53"/>
      <c r="B72" s="45"/>
      <c r="C72" s="45"/>
      <c r="D72" s="46" t="s">
        <v>117</v>
      </c>
      <c r="E72" s="165">
        <v>0</v>
      </c>
      <c r="F72" s="165">
        <v>0</v>
      </c>
    </row>
    <row r="73" spans="1:6" x14ac:dyDescent="0.3">
      <c r="A73" s="53"/>
      <c r="B73" s="45"/>
      <c r="C73" s="45"/>
      <c r="D73" s="46" t="s">
        <v>118</v>
      </c>
      <c r="E73" s="165">
        <v>0</v>
      </c>
      <c r="F73" s="165">
        <v>0</v>
      </c>
    </row>
    <row r="74" spans="1:6" x14ac:dyDescent="0.3">
      <c r="A74" s="53"/>
      <c r="B74" s="45"/>
      <c r="C74" s="45"/>
      <c r="D74" s="45"/>
      <c r="E74" s="49"/>
      <c r="F74" s="49"/>
    </row>
    <row r="75" spans="1:6" x14ac:dyDescent="0.3">
      <c r="A75" s="53"/>
      <c r="B75" s="45"/>
      <c r="C75" s="45"/>
      <c r="D75" s="52" t="s">
        <v>119</v>
      </c>
      <c r="E75" s="47">
        <v>0</v>
      </c>
      <c r="F75" s="47">
        <v>0</v>
      </c>
    </row>
    <row r="76" spans="1:6" x14ac:dyDescent="0.3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3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3">
      <c r="A78" s="53"/>
      <c r="B78" s="45"/>
      <c r="C78" s="45"/>
      <c r="D78" s="45"/>
      <c r="E78" s="49"/>
      <c r="F78" s="49"/>
    </row>
    <row r="79" spans="1:6" x14ac:dyDescent="0.3">
      <c r="A79" s="53"/>
      <c r="B79" s="45"/>
      <c r="C79" s="45"/>
      <c r="D79" s="2" t="s">
        <v>122</v>
      </c>
      <c r="E79" s="4">
        <v>429061198.38</v>
      </c>
      <c r="F79" s="4">
        <v>450709040.25</v>
      </c>
    </row>
    <row r="80" spans="1:6" x14ac:dyDescent="0.3">
      <c r="A80" s="53"/>
      <c r="B80" s="45"/>
      <c r="C80" s="45"/>
      <c r="D80" s="45"/>
      <c r="E80" s="49"/>
      <c r="F80" s="49"/>
    </row>
    <row r="81" spans="1:8" x14ac:dyDescent="0.3">
      <c r="A81" s="53"/>
      <c r="B81" s="45"/>
      <c r="C81" s="45"/>
      <c r="D81" s="2" t="s">
        <v>123</v>
      </c>
      <c r="E81" s="4">
        <v>484469732.58999997</v>
      </c>
      <c r="F81" s="4">
        <v>493121990.42000002</v>
      </c>
      <c r="G81" s="164"/>
      <c r="H81" s="164"/>
    </row>
    <row r="82" spans="1:8" x14ac:dyDescent="0.3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C8" sqref="C8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6" t="s">
        <v>445</v>
      </c>
      <c r="B1" s="177"/>
      <c r="C1" s="177"/>
      <c r="D1" s="177"/>
      <c r="E1" s="177"/>
      <c r="F1" s="177"/>
      <c r="G1" s="178"/>
    </row>
    <row r="2" spans="1:7" x14ac:dyDescent="0.3">
      <c r="A2" s="193" t="str">
        <f>'Formato 1'!A2</f>
        <v>MUNICIPIO DE CORTAZAR, GTO</v>
      </c>
      <c r="B2" s="194"/>
      <c r="C2" s="194"/>
      <c r="D2" s="194"/>
      <c r="E2" s="194"/>
      <c r="F2" s="194"/>
      <c r="G2" s="195"/>
    </row>
    <row r="3" spans="1:7" x14ac:dyDescent="0.3">
      <c r="A3" s="190" t="s">
        <v>446</v>
      </c>
      <c r="B3" s="191"/>
      <c r="C3" s="191"/>
      <c r="D3" s="191"/>
      <c r="E3" s="191"/>
      <c r="F3" s="191"/>
      <c r="G3" s="192"/>
    </row>
    <row r="4" spans="1:7" x14ac:dyDescent="0.3">
      <c r="A4" s="190" t="s">
        <v>2</v>
      </c>
      <c r="B4" s="191"/>
      <c r="C4" s="191"/>
      <c r="D4" s="191"/>
      <c r="E4" s="191"/>
      <c r="F4" s="191"/>
      <c r="G4" s="192"/>
    </row>
    <row r="5" spans="1:7" x14ac:dyDescent="0.3">
      <c r="A5" s="185" t="s">
        <v>447</v>
      </c>
      <c r="B5" s="186"/>
      <c r="C5" s="186"/>
      <c r="D5" s="186"/>
      <c r="E5" s="186"/>
      <c r="F5" s="186"/>
      <c r="G5" s="187"/>
    </row>
    <row r="6" spans="1:7" ht="28.8" x14ac:dyDescent="0.3">
      <c r="A6" s="139" t="s">
        <v>448</v>
      </c>
      <c r="B6" s="7" t="s">
        <v>449</v>
      </c>
      <c r="C6" s="33" t="s">
        <v>450</v>
      </c>
      <c r="D6" s="33" t="s">
        <v>451</v>
      </c>
      <c r="E6" s="33" t="s">
        <v>452</v>
      </c>
      <c r="F6" s="33" t="s">
        <v>453</v>
      </c>
      <c r="G6" s="33" t="s">
        <v>454</v>
      </c>
    </row>
    <row r="7" spans="1:7" ht="15.75" customHeight="1" x14ac:dyDescent="0.3">
      <c r="A7" s="26" t="s">
        <v>455</v>
      </c>
      <c r="B7" s="119">
        <v>244502371.50999999</v>
      </c>
      <c r="C7" s="119">
        <v>253477936.15600002</v>
      </c>
      <c r="D7" s="119">
        <f t="shared" ref="D7:G7" si="0">SUM(D8:D19)</f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456</v>
      </c>
      <c r="B8" s="75">
        <v>24369381.649999999</v>
      </c>
      <c r="C8" s="75">
        <v>25587850.732499998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457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458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459</v>
      </c>
      <c r="B11" s="75">
        <v>23888477.290000003</v>
      </c>
      <c r="C11" s="75">
        <v>25082901.154500004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460</v>
      </c>
      <c r="B12" s="75">
        <v>3096829.9700000007</v>
      </c>
      <c r="C12" s="75">
        <v>3282639.7682000007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461</v>
      </c>
      <c r="B13" s="75">
        <v>3790728.1599999997</v>
      </c>
      <c r="C13" s="75">
        <v>3942357.2863999996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462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463</v>
      </c>
      <c r="B15" s="75">
        <v>183220063.71000001</v>
      </c>
      <c r="C15" s="75">
        <v>188716665.62130001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464</v>
      </c>
      <c r="B16" s="75">
        <v>4315523.3899999997</v>
      </c>
      <c r="C16" s="75">
        <v>4531299.5594999995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465</v>
      </c>
      <c r="B17" s="75">
        <v>321367.34000000003</v>
      </c>
      <c r="C17" s="75">
        <v>334222.03360000002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58" t="s">
        <v>466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92" t="s">
        <v>467</v>
      </c>
      <c r="B19" s="75">
        <v>1500000</v>
      </c>
      <c r="C19" s="75">
        <v>2000000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468</v>
      </c>
      <c r="B20" s="75"/>
      <c r="C20" s="75"/>
      <c r="D20" s="75"/>
      <c r="E20" s="75"/>
      <c r="F20" s="75"/>
      <c r="G20" s="75"/>
    </row>
    <row r="21" spans="1:7" x14ac:dyDescent="0.3">
      <c r="A21" s="3" t="s">
        <v>469</v>
      </c>
      <c r="B21" s="119">
        <v>149964384.47999999</v>
      </c>
      <c r="C21" s="119">
        <v>159338137.93679997</v>
      </c>
      <c r="D21" s="119">
        <f t="shared" ref="D21:G21" si="1">SUM(D22:D26)</f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3">
      <c r="A22" s="58" t="s">
        <v>470</v>
      </c>
      <c r="B22" s="76">
        <v>124964384.47999999</v>
      </c>
      <c r="C22" s="76">
        <v>129338137.93679997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471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472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 x14ac:dyDescent="0.3">
      <c r="A25" s="59" t="s">
        <v>473</v>
      </c>
      <c r="B25" s="76">
        <v>25000000</v>
      </c>
      <c r="C25" s="76">
        <v>30000000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474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468</v>
      </c>
      <c r="B27" s="76"/>
      <c r="C27" s="76"/>
      <c r="D27" s="76"/>
      <c r="E27" s="76"/>
      <c r="F27" s="76"/>
      <c r="G27" s="76"/>
    </row>
    <row r="28" spans="1:7" x14ac:dyDescent="0.3">
      <c r="A28" s="3" t="s">
        <v>475</v>
      </c>
      <c r="B28" s="119">
        <v>0</v>
      </c>
      <c r="C28" s="119">
        <v>0</v>
      </c>
      <c r="D28" s="119">
        <f t="shared" ref="D28:G28" si="2">SUM(D29)</f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8" t="s">
        <v>476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468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477</v>
      </c>
      <c r="B31" s="119">
        <v>394466755.99000001</v>
      </c>
      <c r="C31" s="119">
        <v>412816074.09280002</v>
      </c>
      <c r="D31" s="119">
        <f t="shared" ref="D31:G31" si="3">D21+D7+D28</f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297</v>
      </c>
      <c r="B33" s="53"/>
      <c r="C33" s="53"/>
      <c r="D33" s="53"/>
      <c r="E33" s="53"/>
      <c r="F33" s="53"/>
      <c r="G33" s="53"/>
    </row>
    <row r="34" spans="1:7" ht="28.8" x14ac:dyDescent="0.3">
      <c r="A34" s="142" t="s">
        <v>478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 x14ac:dyDescent="0.3">
      <c r="A35" s="142" t="s">
        <v>299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479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D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C8" sqref="C8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6" t="s">
        <v>480</v>
      </c>
      <c r="B1" s="177"/>
      <c r="C1" s="177"/>
      <c r="D1" s="177"/>
      <c r="E1" s="177"/>
      <c r="F1" s="177"/>
      <c r="G1" s="178"/>
    </row>
    <row r="2" spans="1:7" x14ac:dyDescent="0.3">
      <c r="A2" s="193" t="str">
        <f>'Formato 1'!A2</f>
        <v>MUNICIPIO DE CORTAZAR, GTO</v>
      </c>
      <c r="B2" s="194"/>
      <c r="C2" s="194"/>
      <c r="D2" s="194"/>
      <c r="E2" s="194"/>
      <c r="F2" s="194"/>
      <c r="G2" s="195"/>
    </row>
    <row r="3" spans="1:7" x14ac:dyDescent="0.3">
      <c r="A3" s="190" t="s">
        <v>481</v>
      </c>
      <c r="B3" s="191"/>
      <c r="C3" s="191"/>
      <c r="D3" s="191"/>
      <c r="E3" s="191"/>
      <c r="F3" s="191"/>
      <c r="G3" s="192"/>
    </row>
    <row r="4" spans="1:7" x14ac:dyDescent="0.3">
      <c r="A4" s="190" t="s">
        <v>2</v>
      </c>
      <c r="B4" s="191"/>
      <c r="C4" s="191"/>
      <c r="D4" s="191"/>
      <c r="E4" s="191"/>
      <c r="F4" s="191"/>
      <c r="G4" s="192"/>
    </row>
    <row r="5" spans="1:7" x14ac:dyDescent="0.3">
      <c r="A5" s="185" t="s">
        <v>447</v>
      </c>
      <c r="B5" s="186"/>
      <c r="C5" s="186"/>
      <c r="D5" s="186"/>
      <c r="E5" s="186"/>
      <c r="F5" s="186"/>
      <c r="G5" s="187"/>
    </row>
    <row r="6" spans="1:7" ht="28.8" x14ac:dyDescent="0.3">
      <c r="A6" s="139" t="s">
        <v>448</v>
      </c>
      <c r="B6" s="7" t="s">
        <v>449</v>
      </c>
      <c r="C6" s="33" t="s">
        <v>450</v>
      </c>
      <c r="D6" s="33" t="s">
        <v>451</v>
      </c>
      <c r="E6" s="33" t="s">
        <v>452</v>
      </c>
      <c r="F6" s="33" t="s">
        <v>453</v>
      </c>
      <c r="G6" s="33" t="s">
        <v>454</v>
      </c>
    </row>
    <row r="7" spans="1:7" ht="15.75" customHeight="1" x14ac:dyDescent="0.3">
      <c r="A7" s="26" t="s">
        <v>482</v>
      </c>
      <c r="B7" s="119">
        <f t="shared" ref="B7:G7" si="0">SUM(B8:B16)</f>
        <v>244502371.50999999</v>
      </c>
      <c r="C7" s="119">
        <f t="shared" si="0"/>
        <v>255504978.22795001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483</v>
      </c>
      <c r="B8" s="75">
        <v>120274718.12</v>
      </c>
      <c r="C8" s="75">
        <f>+B8*1.045</f>
        <v>125687080.43539999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484</v>
      </c>
      <c r="B9" s="75">
        <v>15123601.07</v>
      </c>
      <c r="C9" s="75">
        <f t="shared" ref="C9:C16" si="1">+B9*1.045</f>
        <v>15804163.11815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485</v>
      </c>
      <c r="B10" s="75">
        <v>54864678.07</v>
      </c>
      <c r="C10" s="75">
        <f t="shared" si="1"/>
        <v>57333588.583149999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486</v>
      </c>
      <c r="B11" s="75">
        <v>36999965.719999999</v>
      </c>
      <c r="C11" s="75">
        <f t="shared" si="1"/>
        <v>38664964.177399993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487</v>
      </c>
      <c r="B12" s="75">
        <v>1950038.01</v>
      </c>
      <c r="C12" s="75">
        <f t="shared" si="1"/>
        <v>2037789.7204499999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488</v>
      </c>
      <c r="B13" s="75">
        <v>0</v>
      </c>
      <c r="C13" s="75">
        <f t="shared" si="1"/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489</v>
      </c>
      <c r="B14" s="75">
        <v>1821367.34</v>
      </c>
      <c r="C14" s="75">
        <f t="shared" si="1"/>
        <v>1903328.8703000001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490</v>
      </c>
      <c r="B15" s="75">
        <v>668003.18000000005</v>
      </c>
      <c r="C15" s="75">
        <f t="shared" si="1"/>
        <v>698063.32310000004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491</v>
      </c>
      <c r="B16" s="75">
        <v>12800000</v>
      </c>
      <c r="C16" s="75">
        <f t="shared" si="1"/>
        <v>13376000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/>
      <c r="B17" s="75"/>
      <c r="C17" s="75"/>
      <c r="D17" s="75"/>
      <c r="E17" s="75"/>
      <c r="F17" s="75"/>
      <c r="G17" s="75"/>
    </row>
    <row r="18" spans="1:7" x14ac:dyDescent="0.3">
      <c r="A18" s="3" t="s">
        <v>492</v>
      </c>
      <c r="B18" s="119">
        <f>SUM(B19:B27)</f>
        <v>149964384.48000002</v>
      </c>
      <c r="C18" s="119">
        <f t="shared" ref="C18:G18" si="2">SUM(C19:C27)</f>
        <v>156712781.78159997</v>
      </c>
      <c r="D18" s="119">
        <f t="shared" si="2"/>
        <v>0</v>
      </c>
      <c r="E18" s="119">
        <f t="shared" si="2"/>
        <v>0</v>
      </c>
      <c r="F18" s="119">
        <f t="shared" si="2"/>
        <v>0</v>
      </c>
      <c r="G18" s="119">
        <f t="shared" si="2"/>
        <v>0</v>
      </c>
    </row>
    <row r="19" spans="1:7" x14ac:dyDescent="0.3">
      <c r="A19" s="58" t="s">
        <v>483</v>
      </c>
      <c r="B19" s="76">
        <v>57530631.890000001</v>
      </c>
      <c r="C19" s="75">
        <f t="shared" ref="C19:C27" si="3">+B19*1.045</f>
        <v>60119510.325049996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484</v>
      </c>
      <c r="B20" s="76">
        <v>27056862.760000002</v>
      </c>
      <c r="C20" s="75">
        <f t="shared" si="3"/>
        <v>28274421.584199999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485</v>
      </c>
      <c r="B21" s="76">
        <v>8502160.2799999993</v>
      </c>
      <c r="C21" s="75">
        <f t="shared" si="3"/>
        <v>8884757.4925999995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486</v>
      </c>
      <c r="B22" s="76">
        <v>3561933</v>
      </c>
      <c r="C22" s="75">
        <f t="shared" si="3"/>
        <v>3722219.9849999999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487</v>
      </c>
      <c r="B23" s="76">
        <v>91872</v>
      </c>
      <c r="C23" s="75">
        <f t="shared" si="3"/>
        <v>96006.239999999991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488</v>
      </c>
      <c r="B24" s="76">
        <v>0</v>
      </c>
      <c r="C24" s="75">
        <f t="shared" si="3"/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489</v>
      </c>
      <c r="B25" s="76">
        <v>53220924.549999997</v>
      </c>
      <c r="C25" s="75">
        <f t="shared" si="3"/>
        <v>55615866.15474999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493</v>
      </c>
      <c r="B26" s="76">
        <v>0</v>
      </c>
      <c r="C26" s="75">
        <f t="shared" si="3"/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59" t="s">
        <v>491</v>
      </c>
      <c r="B27" s="76">
        <v>0</v>
      </c>
      <c r="C27" s="75">
        <f t="shared" si="3"/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3">
      <c r="A28" s="45" t="s">
        <v>468</v>
      </c>
      <c r="B28" s="78"/>
      <c r="C28" s="78"/>
      <c r="D28" s="78"/>
      <c r="E28" s="78"/>
      <c r="F28" s="78"/>
      <c r="G28" s="78"/>
    </row>
    <row r="29" spans="1:7" ht="14.4" customHeight="1" x14ac:dyDescent="0.3">
      <c r="A29" s="3" t="s">
        <v>494</v>
      </c>
      <c r="B29" s="119">
        <f>B18+B7</f>
        <v>394466755.99000001</v>
      </c>
      <c r="C29" s="119">
        <f t="shared" ref="C29:G29" si="4">C18+C7</f>
        <v>412217760.00954998</v>
      </c>
      <c r="D29" s="119">
        <f t="shared" si="4"/>
        <v>0</v>
      </c>
      <c r="E29" s="119">
        <f t="shared" si="4"/>
        <v>0</v>
      </c>
      <c r="F29" s="119">
        <f t="shared" si="4"/>
        <v>0</v>
      </c>
      <c r="G29" s="119">
        <f t="shared" si="4"/>
        <v>0</v>
      </c>
    </row>
    <row r="30" spans="1:7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B29 D18:G29 C18 C28:C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8:G28 B18:G18 B29:G29 D9:G16 D27:G27 D19:G26 D8:G8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F6" sqref="F6:G3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6" t="s">
        <v>495</v>
      </c>
      <c r="B1" s="177"/>
      <c r="C1" s="177"/>
      <c r="D1" s="177"/>
      <c r="E1" s="177"/>
      <c r="F1" s="177"/>
      <c r="G1" s="178"/>
    </row>
    <row r="2" spans="1:7" x14ac:dyDescent="0.3">
      <c r="A2" s="193" t="str">
        <f>'Formato 1'!A2</f>
        <v>MUNICIPIO DE CORTAZAR, GTO</v>
      </c>
      <c r="B2" s="194"/>
      <c r="C2" s="194"/>
      <c r="D2" s="194"/>
      <c r="E2" s="194"/>
      <c r="F2" s="194"/>
      <c r="G2" s="195"/>
    </row>
    <row r="3" spans="1:7" x14ac:dyDescent="0.3">
      <c r="A3" s="190" t="s">
        <v>496</v>
      </c>
      <c r="B3" s="191"/>
      <c r="C3" s="191"/>
      <c r="D3" s="191"/>
      <c r="E3" s="191"/>
      <c r="F3" s="191"/>
      <c r="G3" s="192"/>
    </row>
    <row r="4" spans="1:7" x14ac:dyDescent="0.3">
      <c r="A4" s="190" t="s">
        <v>2</v>
      </c>
      <c r="B4" s="191"/>
      <c r="C4" s="191"/>
      <c r="D4" s="191"/>
      <c r="E4" s="191"/>
      <c r="F4" s="191"/>
      <c r="G4" s="192"/>
    </row>
    <row r="5" spans="1:7" ht="28.8" x14ac:dyDescent="0.3">
      <c r="A5" s="139" t="s">
        <v>497</v>
      </c>
      <c r="B5" s="7" t="s">
        <v>498</v>
      </c>
      <c r="C5" s="33" t="s">
        <v>499</v>
      </c>
      <c r="D5" s="33" t="s">
        <v>500</v>
      </c>
      <c r="E5" s="33" t="s">
        <v>501</v>
      </c>
      <c r="F5" s="33" t="s">
        <v>502</v>
      </c>
      <c r="G5" s="33" t="s">
        <v>503</v>
      </c>
    </row>
    <row r="6" spans="1:7" ht="15.75" customHeight="1" x14ac:dyDescent="0.3">
      <c r="A6" s="26" t="s">
        <v>504</v>
      </c>
      <c r="B6" s="119">
        <f>SUM(B7:B18)</f>
        <v>0</v>
      </c>
      <c r="C6" s="119">
        <f t="shared" ref="C6:E6" si="0">SUM(C7:C18)</f>
        <v>0</v>
      </c>
      <c r="D6" s="119">
        <f t="shared" si="0"/>
        <v>0</v>
      </c>
      <c r="E6" s="119">
        <f t="shared" si="0"/>
        <v>0</v>
      </c>
      <c r="F6" s="119">
        <v>233299162.13000005</v>
      </c>
      <c r="G6" s="119">
        <v>228446433.2351</v>
      </c>
    </row>
    <row r="7" spans="1:7" x14ac:dyDescent="0.3">
      <c r="A7" s="58" t="s">
        <v>456</v>
      </c>
      <c r="B7" s="75">
        <v>0</v>
      </c>
      <c r="C7" s="75">
        <v>0</v>
      </c>
      <c r="D7" s="75">
        <v>0</v>
      </c>
      <c r="E7" s="75">
        <v>0</v>
      </c>
      <c r="F7" s="75">
        <v>24153483.66</v>
      </c>
      <c r="G7" s="75">
        <v>23420868.327500004</v>
      </c>
    </row>
    <row r="8" spans="1:7" ht="15.75" customHeight="1" x14ac:dyDescent="0.3">
      <c r="A8" s="58" t="s">
        <v>457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458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459</v>
      </c>
      <c r="B10" s="75">
        <v>0</v>
      </c>
      <c r="C10" s="75">
        <v>0</v>
      </c>
      <c r="D10" s="75">
        <v>0</v>
      </c>
      <c r="E10" s="75">
        <v>0</v>
      </c>
      <c r="F10" s="75">
        <v>23003306.399999999</v>
      </c>
      <c r="G10" s="75">
        <v>17215370.449999999</v>
      </c>
    </row>
    <row r="11" spans="1:7" x14ac:dyDescent="0.3">
      <c r="A11" s="58" t="s">
        <v>460</v>
      </c>
      <c r="B11" s="75">
        <v>0</v>
      </c>
      <c r="C11" s="75">
        <v>0</v>
      </c>
      <c r="D11" s="75">
        <v>0</v>
      </c>
      <c r="E11" s="75">
        <v>0</v>
      </c>
      <c r="F11" s="75">
        <v>3473031.58</v>
      </c>
      <c r="G11" s="75">
        <v>3104377.71</v>
      </c>
    </row>
    <row r="12" spans="1:7" x14ac:dyDescent="0.3">
      <c r="A12" s="58" t="s">
        <v>461</v>
      </c>
      <c r="B12" s="75">
        <v>0</v>
      </c>
      <c r="C12" s="75">
        <v>0</v>
      </c>
      <c r="D12" s="75">
        <v>0</v>
      </c>
      <c r="E12" s="75">
        <v>0</v>
      </c>
      <c r="F12" s="75">
        <v>4029985.17</v>
      </c>
      <c r="G12" s="75">
        <v>3556039.92</v>
      </c>
    </row>
    <row r="13" spans="1:7" x14ac:dyDescent="0.3">
      <c r="A13" s="59" t="s">
        <v>462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463</v>
      </c>
      <c r="B14" s="75">
        <v>0</v>
      </c>
      <c r="C14" s="75">
        <v>0</v>
      </c>
      <c r="D14" s="75">
        <v>0</v>
      </c>
      <c r="E14" s="75">
        <v>0</v>
      </c>
      <c r="F14" s="75">
        <v>173049758.49000004</v>
      </c>
      <c r="G14" s="75">
        <v>177071681.15440002</v>
      </c>
    </row>
    <row r="15" spans="1:7" x14ac:dyDescent="0.3">
      <c r="A15" s="58" t="s">
        <v>464</v>
      </c>
      <c r="B15" s="75">
        <v>0</v>
      </c>
      <c r="C15" s="75">
        <v>0</v>
      </c>
      <c r="D15" s="75">
        <v>0</v>
      </c>
      <c r="E15" s="75">
        <v>0</v>
      </c>
      <c r="F15" s="75">
        <v>3689794.55</v>
      </c>
      <c r="G15" s="75">
        <v>3712181.5432000002</v>
      </c>
    </row>
    <row r="16" spans="1:7" x14ac:dyDescent="0.3">
      <c r="A16" s="58" t="s">
        <v>465</v>
      </c>
      <c r="B16" s="75">
        <v>0</v>
      </c>
      <c r="C16" s="75">
        <v>0</v>
      </c>
      <c r="D16" s="75">
        <v>0</v>
      </c>
      <c r="E16" s="75">
        <v>0</v>
      </c>
      <c r="F16" s="75">
        <v>323795.55</v>
      </c>
      <c r="G16" s="75">
        <v>306064.13</v>
      </c>
    </row>
    <row r="17" spans="1:7" x14ac:dyDescent="0.3">
      <c r="A17" s="58" t="s">
        <v>466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92" t="s">
        <v>467</v>
      </c>
      <c r="B18" s="75">
        <v>0</v>
      </c>
      <c r="C18" s="75">
        <v>0</v>
      </c>
      <c r="D18" s="75">
        <v>0</v>
      </c>
      <c r="E18" s="75">
        <v>0</v>
      </c>
      <c r="F18" s="75">
        <v>1576006.73</v>
      </c>
      <c r="G18" s="75">
        <v>59850</v>
      </c>
    </row>
    <row r="19" spans="1:7" x14ac:dyDescent="0.3">
      <c r="A19" s="58"/>
      <c r="B19" s="75"/>
      <c r="C19" s="75"/>
      <c r="D19" s="75"/>
      <c r="E19" s="75"/>
      <c r="F19" s="75"/>
      <c r="G19" s="75"/>
    </row>
    <row r="20" spans="1:7" x14ac:dyDescent="0.3">
      <c r="A20" s="3" t="s">
        <v>505</v>
      </c>
      <c r="B20" s="119">
        <f>SUM(B21:B25)</f>
        <v>0</v>
      </c>
      <c r="C20" s="119">
        <f t="shared" ref="C20:E20" si="1">SUM(C21:C25)</f>
        <v>0</v>
      </c>
      <c r="D20" s="119">
        <f t="shared" si="1"/>
        <v>0</v>
      </c>
      <c r="E20" s="119">
        <f t="shared" si="1"/>
        <v>0</v>
      </c>
      <c r="F20" s="119">
        <v>244240149.59</v>
      </c>
      <c r="G20" s="119">
        <v>273501190.51999998</v>
      </c>
    </row>
    <row r="21" spans="1:7" x14ac:dyDescent="0.3">
      <c r="A21" s="58" t="s">
        <v>470</v>
      </c>
      <c r="B21" s="76">
        <v>0</v>
      </c>
      <c r="C21" s="76">
        <v>0</v>
      </c>
      <c r="D21" s="76">
        <v>0</v>
      </c>
      <c r="E21" s="76">
        <v>0</v>
      </c>
      <c r="F21" s="76">
        <v>119615417</v>
      </c>
      <c r="G21" s="76">
        <v>119970562</v>
      </c>
    </row>
    <row r="22" spans="1:7" x14ac:dyDescent="0.3">
      <c r="A22" s="58" t="s">
        <v>471</v>
      </c>
      <c r="B22" s="76">
        <v>0</v>
      </c>
      <c r="C22" s="76">
        <v>0</v>
      </c>
      <c r="D22" s="76">
        <v>0</v>
      </c>
      <c r="E22" s="76">
        <v>0</v>
      </c>
      <c r="F22" s="76">
        <v>200000</v>
      </c>
      <c r="G22" s="76">
        <v>0</v>
      </c>
    </row>
    <row r="23" spans="1:7" x14ac:dyDescent="0.3">
      <c r="A23" s="58" t="s">
        <v>472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 x14ac:dyDescent="0.3">
      <c r="A24" s="59" t="s">
        <v>473</v>
      </c>
      <c r="B24" s="76">
        <v>0</v>
      </c>
      <c r="C24" s="76">
        <v>0</v>
      </c>
      <c r="D24" s="76">
        <v>0</v>
      </c>
      <c r="E24" s="76">
        <v>0</v>
      </c>
      <c r="F24" s="76">
        <v>124424732.59</v>
      </c>
      <c r="G24" s="76">
        <v>153530628.52000001</v>
      </c>
    </row>
    <row r="25" spans="1:7" x14ac:dyDescent="0.3">
      <c r="A25" s="59" t="s">
        <v>474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/>
      <c r="B26" s="76"/>
      <c r="C26" s="76"/>
      <c r="D26" s="76"/>
      <c r="E26" s="76"/>
      <c r="F26" s="76"/>
      <c r="G26" s="76"/>
    </row>
    <row r="27" spans="1:7" x14ac:dyDescent="0.3">
      <c r="A27" s="3" t="s">
        <v>506</v>
      </c>
      <c r="B27" s="119">
        <f>SUM(B28)</f>
        <v>0</v>
      </c>
      <c r="C27" s="119">
        <f t="shared" ref="C27:E27" si="2">SUM(C28)</f>
        <v>0</v>
      </c>
      <c r="D27" s="119">
        <f t="shared" si="2"/>
        <v>0</v>
      </c>
      <c r="E27" s="119">
        <f t="shared" si="2"/>
        <v>0</v>
      </c>
      <c r="F27" s="119">
        <v>6000000</v>
      </c>
      <c r="G27" s="119">
        <v>12000000</v>
      </c>
    </row>
    <row r="28" spans="1:7" x14ac:dyDescent="0.3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6000000</v>
      </c>
      <c r="G28" s="76">
        <v>12000000</v>
      </c>
    </row>
    <row r="29" spans="1:7" x14ac:dyDescent="0.3">
      <c r="A29" s="45"/>
      <c r="B29" s="78"/>
      <c r="C29" s="78"/>
      <c r="D29" s="78"/>
      <c r="E29" s="78"/>
      <c r="F29" s="78"/>
      <c r="G29" s="78"/>
    </row>
    <row r="30" spans="1:7" ht="14.4" customHeight="1" x14ac:dyDescent="0.3">
      <c r="A30" s="3" t="s">
        <v>507</v>
      </c>
      <c r="B30" s="119">
        <f>B20+B6+B27</f>
        <v>0</v>
      </c>
      <c r="C30" s="119">
        <f t="shared" ref="C30:E30" si="3">C20+C6+C27</f>
        <v>0</v>
      </c>
      <c r="D30" s="119">
        <f t="shared" si="3"/>
        <v>0</v>
      </c>
      <c r="E30" s="119">
        <f t="shared" si="3"/>
        <v>0</v>
      </c>
      <c r="F30" s="119">
        <v>483539311.72000003</v>
      </c>
      <c r="G30" s="119">
        <v>513947623.75510001</v>
      </c>
    </row>
    <row r="31" spans="1:7" ht="14.4" customHeight="1" x14ac:dyDescent="0.3">
      <c r="A31" s="45"/>
      <c r="B31" s="141"/>
      <c r="C31" s="141"/>
      <c r="D31" s="141"/>
      <c r="E31" s="141"/>
      <c r="F31" s="141"/>
      <c r="G31" s="141"/>
    </row>
    <row r="32" spans="1:7" x14ac:dyDescent="0.3">
      <c r="A32" s="144" t="s">
        <v>297</v>
      </c>
      <c r="B32" s="53"/>
      <c r="C32" s="53"/>
      <c r="D32" s="53"/>
      <c r="E32" s="53"/>
      <c r="F32" s="53"/>
      <c r="G32" s="53"/>
    </row>
    <row r="33" spans="1:7" ht="28.8" x14ac:dyDescent="0.3">
      <c r="A33" s="142" t="s">
        <v>478</v>
      </c>
      <c r="B33" s="91">
        <v>0</v>
      </c>
      <c r="C33" s="91">
        <v>0</v>
      </c>
      <c r="D33" s="91">
        <v>0</v>
      </c>
      <c r="E33" s="91">
        <v>0</v>
      </c>
      <c r="F33" s="91">
        <v>6000000</v>
      </c>
      <c r="G33" s="91">
        <v>12000000</v>
      </c>
    </row>
    <row r="34" spans="1:7" ht="28.8" x14ac:dyDescent="0.3">
      <c r="A34" s="142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479</v>
      </c>
      <c r="B35" s="91">
        <v>0</v>
      </c>
      <c r="C35" s="91">
        <v>0</v>
      </c>
      <c r="D35" s="91">
        <v>0</v>
      </c>
      <c r="E35" s="91">
        <v>0</v>
      </c>
      <c r="F35" s="91">
        <v>6000000</v>
      </c>
      <c r="G35" s="91">
        <v>12000000</v>
      </c>
    </row>
    <row r="36" spans="1:7" x14ac:dyDescent="0.3">
      <c r="A36" s="54"/>
      <c r="B36" s="54"/>
      <c r="C36" s="54"/>
      <c r="D36" s="54"/>
      <c r="E36" s="54"/>
      <c r="F36" s="54"/>
      <c r="G36" s="54"/>
    </row>
    <row r="38" spans="1:7" x14ac:dyDescent="0.3">
      <c r="A38" t="s">
        <v>508</v>
      </c>
    </row>
    <row r="39" spans="1:7" x14ac:dyDescent="0.3">
      <c r="A39" t="s">
        <v>509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E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F18" sqref="F18:F26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6" t="s">
        <v>510</v>
      </c>
      <c r="B1" s="177"/>
      <c r="C1" s="177"/>
      <c r="D1" s="177"/>
      <c r="E1" s="177"/>
      <c r="F1" s="177"/>
      <c r="G1" s="178"/>
    </row>
    <row r="2" spans="1:7" x14ac:dyDescent="0.3">
      <c r="A2" s="193" t="str">
        <f>'Formato 1'!A2</f>
        <v>MUNICIPIO DE CORTAZAR, GTO</v>
      </c>
      <c r="B2" s="194"/>
      <c r="C2" s="194"/>
      <c r="D2" s="194"/>
      <c r="E2" s="194"/>
      <c r="F2" s="194"/>
      <c r="G2" s="195"/>
    </row>
    <row r="3" spans="1:7" x14ac:dyDescent="0.3">
      <c r="A3" s="190" t="s">
        <v>511</v>
      </c>
      <c r="B3" s="191"/>
      <c r="C3" s="191"/>
      <c r="D3" s="191"/>
      <c r="E3" s="191"/>
      <c r="F3" s="191"/>
      <c r="G3" s="192"/>
    </row>
    <row r="4" spans="1:7" x14ac:dyDescent="0.3">
      <c r="A4" s="190" t="s">
        <v>2</v>
      </c>
      <c r="B4" s="191"/>
      <c r="C4" s="191"/>
      <c r="D4" s="191"/>
      <c r="E4" s="191"/>
      <c r="F4" s="191"/>
      <c r="G4" s="192"/>
    </row>
    <row r="5" spans="1:7" ht="28.8" x14ac:dyDescent="0.3">
      <c r="A5" s="139" t="s">
        <v>497</v>
      </c>
      <c r="B5" s="7" t="s">
        <v>498</v>
      </c>
      <c r="C5" s="33" t="s">
        <v>499</v>
      </c>
      <c r="D5" s="33" t="s">
        <v>500</v>
      </c>
      <c r="E5" s="33" t="s">
        <v>501</v>
      </c>
      <c r="F5" s="33" t="s">
        <v>502</v>
      </c>
      <c r="G5" s="33" t="s">
        <v>503</v>
      </c>
    </row>
    <row r="6" spans="1:7" ht="15.75" customHeight="1" x14ac:dyDescent="0.3">
      <c r="A6" s="26" t="s">
        <v>482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226817847.34999999</v>
      </c>
      <c r="G6" s="119">
        <f t="shared" si="0"/>
        <v>262556860.16</v>
      </c>
    </row>
    <row r="7" spans="1:7" x14ac:dyDescent="0.3">
      <c r="A7" s="58" t="s">
        <v>483</v>
      </c>
      <c r="B7" s="75">
        <v>0</v>
      </c>
      <c r="C7" s="75">
        <v>0</v>
      </c>
      <c r="D7" s="75">
        <v>0</v>
      </c>
      <c r="E7" s="75">
        <v>0</v>
      </c>
      <c r="F7" s="75">
        <v>102525496.19</v>
      </c>
      <c r="G7" s="75">
        <v>89285224.239999995</v>
      </c>
    </row>
    <row r="8" spans="1:7" ht="15.75" customHeight="1" x14ac:dyDescent="0.3">
      <c r="A8" s="58" t="s">
        <v>484</v>
      </c>
      <c r="B8" s="75">
        <v>0</v>
      </c>
      <c r="C8" s="75">
        <v>0</v>
      </c>
      <c r="D8" s="75">
        <v>0</v>
      </c>
      <c r="E8" s="75">
        <v>0</v>
      </c>
      <c r="F8" s="75">
        <v>18248365.32</v>
      </c>
      <c r="G8" s="75">
        <v>25447946.560000002</v>
      </c>
    </row>
    <row r="9" spans="1:7" x14ac:dyDescent="0.3">
      <c r="A9" s="58" t="s">
        <v>485</v>
      </c>
      <c r="B9" s="75">
        <v>0</v>
      </c>
      <c r="C9" s="75">
        <v>0</v>
      </c>
      <c r="D9" s="75">
        <v>0</v>
      </c>
      <c r="E9" s="75">
        <v>0</v>
      </c>
      <c r="F9" s="75">
        <v>69863355.730000004</v>
      </c>
      <c r="G9" s="75">
        <v>82487074.660000011</v>
      </c>
    </row>
    <row r="10" spans="1:7" x14ac:dyDescent="0.3">
      <c r="A10" s="58" t="s">
        <v>486</v>
      </c>
      <c r="B10" s="75">
        <v>0</v>
      </c>
      <c r="C10" s="75">
        <v>0</v>
      </c>
      <c r="D10" s="75">
        <v>0</v>
      </c>
      <c r="E10" s="75">
        <v>0</v>
      </c>
      <c r="F10" s="75">
        <v>30267849.579999998</v>
      </c>
      <c r="G10" s="75">
        <v>32082868.040000003</v>
      </c>
    </row>
    <row r="11" spans="1:7" x14ac:dyDescent="0.3">
      <c r="A11" s="58" t="s">
        <v>487</v>
      </c>
      <c r="B11" s="75">
        <v>0</v>
      </c>
      <c r="C11" s="75">
        <v>0</v>
      </c>
      <c r="D11" s="75">
        <v>0</v>
      </c>
      <c r="E11" s="75">
        <v>0</v>
      </c>
      <c r="F11" s="75">
        <v>1453632.66</v>
      </c>
      <c r="G11" s="75">
        <v>4371347.84</v>
      </c>
    </row>
    <row r="12" spans="1:7" x14ac:dyDescent="0.3">
      <c r="A12" s="58" t="s">
        <v>488</v>
      </c>
      <c r="B12" s="75">
        <v>0</v>
      </c>
      <c r="C12" s="75">
        <v>0</v>
      </c>
      <c r="D12" s="75">
        <v>0</v>
      </c>
      <c r="E12" s="75">
        <v>0</v>
      </c>
      <c r="F12" s="75">
        <v>3984147.87</v>
      </c>
      <c r="G12" s="75">
        <v>20760621.439999998</v>
      </c>
    </row>
    <row r="13" spans="1:7" x14ac:dyDescent="0.3">
      <c r="A13" s="59" t="s">
        <v>489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490</v>
      </c>
      <c r="B14" s="75">
        <v>0</v>
      </c>
      <c r="C14" s="75">
        <v>0</v>
      </c>
      <c r="D14" s="75">
        <v>0</v>
      </c>
      <c r="E14" s="75">
        <v>0</v>
      </c>
      <c r="F14" s="75">
        <v>475000</v>
      </c>
      <c r="G14" s="75">
        <v>1888210.72</v>
      </c>
    </row>
    <row r="15" spans="1:7" x14ac:dyDescent="0.3">
      <c r="A15" s="58" t="s">
        <v>491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6233566.6600000001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492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216624443.42000002</v>
      </c>
      <c r="G17" s="119">
        <f t="shared" si="1"/>
        <v>299743450.65000004</v>
      </c>
    </row>
    <row r="18" spans="1:7" x14ac:dyDescent="0.3">
      <c r="A18" s="58" t="s">
        <v>483</v>
      </c>
      <c r="B18" s="76">
        <v>0</v>
      </c>
      <c r="C18" s="76">
        <v>0</v>
      </c>
      <c r="D18" s="76">
        <v>0</v>
      </c>
      <c r="E18" s="76">
        <v>0</v>
      </c>
      <c r="F18" s="76">
        <v>53643890.020000003</v>
      </c>
      <c r="G18" s="76">
        <v>82006390.939999998</v>
      </c>
    </row>
    <row r="19" spans="1:7" x14ac:dyDescent="0.3">
      <c r="A19" s="58" t="s">
        <v>484</v>
      </c>
      <c r="B19" s="76">
        <v>0</v>
      </c>
      <c r="C19" s="76">
        <v>0</v>
      </c>
      <c r="D19" s="76">
        <v>0</v>
      </c>
      <c r="E19" s="76">
        <v>0</v>
      </c>
      <c r="F19" s="76">
        <v>32789370.129999999</v>
      </c>
      <c r="G19" s="76">
        <v>29170607.68</v>
      </c>
    </row>
    <row r="20" spans="1:7" x14ac:dyDescent="0.3">
      <c r="A20" s="58" t="s">
        <v>485</v>
      </c>
      <c r="B20" s="76">
        <v>0</v>
      </c>
      <c r="C20" s="76">
        <v>0</v>
      </c>
      <c r="D20" s="76">
        <v>0</v>
      </c>
      <c r="E20" s="76">
        <v>0</v>
      </c>
      <c r="F20" s="76">
        <v>8861856.4199999999</v>
      </c>
      <c r="G20" s="76">
        <v>13052606.999999998</v>
      </c>
    </row>
    <row r="21" spans="1:7" x14ac:dyDescent="0.3">
      <c r="A21" s="58" t="s">
        <v>486</v>
      </c>
      <c r="B21" s="76">
        <v>0</v>
      </c>
      <c r="C21" s="76">
        <v>0</v>
      </c>
      <c r="D21" s="76">
        <v>0</v>
      </c>
      <c r="E21" s="76">
        <v>0</v>
      </c>
      <c r="F21" s="76">
        <v>5459257.6500000004</v>
      </c>
      <c r="G21" s="76">
        <v>5272917.84</v>
      </c>
    </row>
    <row r="22" spans="1:7" x14ac:dyDescent="0.3">
      <c r="A22" s="59" t="s">
        <v>487</v>
      </c>
      <c r="B22" s="76">
        <v>0</v>
      </c>
      <c r="C22" s="76">
        <v>0</v>
      </c>
      <c r="D22" s="76">
        <v>0</v>
      </c>
      <c r="E22" s="76">
        <v>0</v>
      </c>
      <c r="F22" s="76">
        <v>44552666.850000001</v>
      </c>
      <c r="G22" s="76">
        <v>103821429.15000001</v>
      </c>
    </row>
    <row r="23" spans="1:7" x14ac:dyDescent="0.3">
      <c r="A23" s="59" t="s">
        <v>488</v>
      </c>
      <c r="B23" s="76">
        <v>0</v>
      </c>
      <c r="C23" s="76">
        <v>0</v>
      </c>
      <c r="D23" s="76">
        <v>0</v>
      </c>
      <c r="E23" s="76">
        <v>0</v>
      </c>
      <c r="F23" s="76">
        <v>71317402.349999994</v>
      </c>
      <c r="G23" s="76">
        <v>66419498.039999999</v>
      </c>
    </row>
    <row r="24" spans="1:7" x14ac:dyDescent="0.3">
      <c r="A24" s="59" t="s">
        <v>489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493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491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45" t="s">
        <v>468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494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443442290.76999998</v>
      </c>
      <c r="G28" s="119">
        <f t="shared" si="2"/>
        <v>562300310.81000006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512</v>
      </c>
    </row>
    <row r="32" spans="1:7" x14ac:dyDescent="0.3">
      <c r="A32" t="s">
        <v>513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17 B7:E15 B27:G28 B18:E26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76" t="s">
        <v>514</v>
      </c>
      <c r="B1" s="177"/>
      <c r="C1" s="177"/>
      <c r="D1" s="177"/>
      <c r="E1" s="177"/>
      <c r="F1" s="177"/>
    </row>
    <row r="2" spans="1:6" x14ac:dyDescent="0.3">
      <c r="A2" s="193" t="str">
        <f>'Formato 1'!A2</f>
        <v>MUNICIPIO DE CORTAZAR, GTO</v>
      </c>
      <c r="B2" s="194"/>
      <c r="C2" s="194"/>
      <c r="D2" s="194"/>
      <c r="E2" s="194"/>
      <c r="F2" s="195"/>
    </row>
    <row r="3" spans="1:6" x14ac:dyDescent="0.3">
      <c r="A3" s="190" t="s">
        <v>515</v>
      </c>
      <c r="B3" s="191"/>
      <c r="C3" s="191"/>
      <c r="D3" s="191"/>
      <c r="E3" s="191"/>
      <c r="F3" s="192"/>
    </row>
    <row r="4" spans="1:6" ht="28.8" x14ac:dyDescent="0.3">
      <c r="A4" s="139" t="s">
        <v>497</v>
      </c>
      <c r="B4" s="7" t="s">
        <v>516</v>
      </c>
      <c r="C4" s="33" t="s">
        <v>517</v>
      </c>
      <c r="D4" s="33" t="s">
        <v>518</v>
      </c>
      <c r="E4" s="33" t="s">
        <v>519</v>
      </c>
      <c r="F4" s="33" t="s">
        <v>520</v>
      </c>
    </row>
    <row r="5" spans="1:6" ht="15.75" customHeight="1" x14ac:dyDescent="0.3">
      <c r="A5" s="143" t="s">
        <v>521</v>
      </c>
      <c r="B5" s="148"/>
      <c r="C5" s="148"/>
      <c r="D5" s="148"/>
      <c r="E5" s="148"/>
      <c r="F5" s="148"/>
    </row>
    <row r="6" spans="1:6" x14ac:dyDescent="0.3">
      <c r="A6" s="146" t="s">
        <v>522</v>
      </c>
      <c r="B6" s="145"/>
      <c r="C6" s="145"/>
      <c r="D6" s="145"/>
      <c r="E6" s="145"/>
      <c r="F6" s="145"/>
    </row>
    <row r="7" spans="1:6" ht="15.75" customHeight="1" x14ac:dyDescent="0.3">
      <c r="A7" s="146" t="s">
        <v>523</v>
      </c>
      <c r="B7" s="145"/>
      <c r="C7" s="145"/>
      <c r="D7" s="145"/>
      <c r="E7" s="145"/>
      <c r="F7" s="145"/>
    </row>
    <row r="8" spans="1:6" x14ac:dyDescent="0.3">
      <c r="A8" s="147"/>
      <c r="B8" s="145"/>
      <c r="C8" s="145"/>
      <c r="D8" s="145"/>
      <c r="E8" s="145"/>
      <c r="F8" s="145"/>
    </row>
    <row r="9" spans="1:6" x14ac:dyDescent="0.3">
      <c r="A9" s="152" t="s">
        <v>524</v>
      </c>
      <c r="B9" s="145"/>
      <c r="C9" s="145"/>
      <c r="D9" s="145"/>
      <c r="E9" s="145"/>
      <c r="F9" s="145"/>
    </row>
    <row r="10" spans="1:6" x14ac:dyDescent="0.3">
      <c r="A10" s="146" t="s">
        <v>525</v>
      </c>
      <c r="B10" s="155"/>
      <c r="C10" s="155"/>
      <c r="D10" s="155"/>
      <c r="E10" s="155"/>
      <c r="F10" s="155"/>
    </row>
    <row r="11" spans="1:6" x14ac:dyDescent="0.3">
      <c r="A11" s="67" t="s">
        <v>526</v>
      </c>
      <c r="B11" s="155"/>
      <c r="C11" s="155"/>
      <c r="D11" s="155"/>
      <c r="E11" s="155"/>
      <c r="F11" s="155"/>
    </row>
    <row r="12" spans="1:6" x14ac:dyDescent="0.3">
      <c r="A12" s="67" t="s">
        <v>527</v>
      </c>
      <c r="B12" s="155"/>
      <c r="C12" s="155"/>
      <c r="D12" s="155"/>
      <c r="E12" s="155"/>
      <c r="F12" s="155"/>
    </row>
    <row r="13" spans="1:6" x14ac:dyDescent="0.3">
      <c r="A13" s="67" t="s">
        <v>528</v>
      </c>
      <c r="B13" s="155"/>
      <c r="C13" s="155"/>
      <c r="D13" s="155"/>
      <c r="E13" s="155"/>
      <c r="F13" s="155"/>
    </row>
    <row r="14" spans="1:6" x14ac:dyDescent="0.3">
      <c r="A14" s="146" t="s">
        <v>529</v>
      </c>
      <c r="B14" s="155"/>
      <c r="C14" s="155"/>
      <c r="D14" s="155"/>
      <c r="E14" s="155"/>
      <c r="F14" s="155"/>
    </row>
    <row r="15" spans="1:6" x14ac:dyDescent="0.3">
      <c r="A15" s="67" t="s">
        <v>526</v>
      </c>
      <c r="B15" s="155"/>
      <c r="C15" s="155"/>
      <c r="D15" s="155"/>
      <c r="E15" s="155"/>
      <c r="F15" s="155"/>
    </row>
    <row r="16" spans="1:6" x14ac:dyDescent="0.3">
      <c r="A16" s="67" t="s">
        <v>527</v>
      </c>
      <c r="B16" s="156"/>
      <c r="C16" s="156"/>
      <c r="D16" s="156"/>
      <c r="E16" s="156"/>
      <c r="F16" s="156"/>
    </row>
    <row r="17" spans="1:6" x14ac:dyDescent="0.3">
      <c r="A17" s="67" t="s">
        <v>528</v>
      </c>
      <c r="B17" s="157"/>
      <c r="C17" s="157"/>
      <c r="D17" s="157"/>
      <c r="E17" s="157"/>
      <c r="F17" s="157"/>
    </row>
    <row r="18" spans="1:6" x14ac:dyDescent="0.3">
      <c r="A18" s="146" t="s">
        <v>530</v>
      </c>
      <c r="B18" s="157"/>
      <c r="C18" s="157"/>
      <c r="D18" s="157"/>
      <c r="E18" s="157"/>
      <c r="F18" s="157"/>
    </row>
    <row r="19" spans="1:6" x14ac:dyDescent="0.3">
      <c r="A19" s="146" t="s">
        <v>531</v>
      </c>
      <c r="B19" s="157"/>
      <c r="C19" s="157"/>
      <c r="D19" s="157"/>
      <c r="E19" s="157"/>
      <c r="F19" s="157"/>
    </row>
    <row r="20" spans="1:6" x14ac:dyDescent="0.3">
      <c r="A20" s="146" t="s">
        <v>532</v>
      </c>
      <c r="B20" s="158"/>
      <c r="C20" s="158"/>
      <c r="D20" s="158"/>
      <c r="E20" s="158"/>
      <c r="F20" s="158"/>
    </row>
    <row r="21" spans="1:6" x14ac:dyDescent="0.3">
      <c r="A21" s="146" t="s">
        <v>533</v>
      </c>
      <c r="B21" s="158"/>
      <c r="C21" s="158"/>
      <c r="D21" s="158"/>
      <c r="E21" s="158"/>
      <c r="F21" s="158"/>
    </row>
    <row r="22" spans="1:6" x14ac:dyDescent="0.3">
      <c r="A22" s="146" t="s">
        <v>534</v>
      </c>
      <c r="B22" s="158"/>
      <c r="C22" s="158"/>
      <c r="D22" s="158"/>
      <c r="E22" s="158"/>
      <c r="F22" s="158"/>
    </row>
    <row r="23" spans="1:6" x14ac:dyDescent="0.3">
      <c r="A23" s="146" t="s">
        <v>535</v>
      </c>
      <c r="B23" s="158"/>
      <c r="C23" s="158"/>
      <c r="D23" s="158"/>
      <c r="E23" s="158"/>
      <c r="F23" s="158"/>
    </row>
    <row r="24" spans="1:6" x14ac:dyDescent="0.3">
      <c r="A24" s="146" t="s">
        <v>536</v>
      </c>
      <c r="B24" s="150"/>
      <c r="C24" s="150"/>
      <c r="D24" s="150"/>
      <c r="E24" s="150"/>
      <c r="F24" s="150"/>
    </row>
    <row r="25" spans="1:6" x14ac:dyDescent="0.3">
      <c r="A25" s="146" t="s">
        <v>537</v>
      </c>
      <c r="B25" s="150"/>
      <c r="C25" s="150"/>
      <c r="D25" s="150"/>
      <c r="E25" s="150"/>
      <c r="F25" s="150"/>
    </row>
    <row r="26" spans="1:6" x14ac:dyDescent="0.3">
      <c r="A26" s="147"/>
      <c r="B26" s="151"/>
      <c r="C26" s="151"/>
      <c r="D26" s="151"/>
      <c r="E26" s="151"/>
      <c r="F26" s="151"/>
    </row>
    <row r="27" spans="1:6" ht="14.4" customHeight="1" x14ac:dyDescent="0.3">
      <c r="A27" s="152" t="s">
        <v>538</v>
      </c>
      <c r="B27" s="149"/>
      <c r="C27" s="149"/>
      <c r="D27" s="149"/>
      <c r="E27" s="149"/>
      <c r="F27" s="149"/>
    </row>
    <row r="28" spans="1:6" x14ac:dyDescent="0.3">
      <c r="A28" s="146" t="s">
        <v>539</v>
      </c>
      <c r="B28" s="91"/>
      <c r="C28" s="91"/>
      <c r="D28" s="91"/>
      <c r="E28" s="91"/>
      <c r="F28" s="91"/>
    </row>
    <row r="29" spans="1:6" x14ac:dyDescent="0.3">
      <c r="A29" s="142"/>
      <c r="B29" s="53"/>
      <c r="C29" s="53"/>
      <c r="D29" s="53"/>
      <c r="E29" s="53"/>
      <c r="F29" s="53"/>
    </row>
    <row r="30" spans="1:6" x14ac:dyDescent="0.3">
      <c r="A30" s="153" t="s">
        <v>540</v>
      </c>
      <c r="B30" s="53"/>
      <c r="C30" s="53"/>
      <c r="D30" s="53"/>
      <c r="E30" s="53"/>
      <c r="F30" s="53"/>
    </row>
    <row r="31" spans="1:6" x14ac:dyDescent="0.3">
      <c r="A31" s="154" t="s">
        <v>525</v>
      </c>
      <c r="B31" s="91"/>
      <c r="C31" s="91"/>
      <c r="D31" s="91"/>
      <c r="E31" s="91"/>
      <c r="F31" s="91"/>
    </row>
    <row r="32" spans="1:6" x14ac:dyDescent="0.3">
      <c r="A32" s="154" t="s">
        <v>529</v>
      </c>
      <c r="B32" s="91"/>
      <c r="C32" s="91"/>
      <c r="D32" s="91"/>
      <c r="E32" s="91"/>
      <c r="F32" s="91"/>
    </row>
    <row r="33" spans="1:6" x14ac:dyDescent="0.3">
      <c r="A33" s="154" t="s">
        <v>541</v>
      </c>
      <c r="B33" s="91"/>
      <c r="C33" s="91"/>
      <c r="D33" s="91"/>
      <c r="E33" s="91"/>
      <c r="F33" s="91"/>
    </row>
    <row r="34" spans="1:6" x14ac:dyDescent="0.3">
      <c r="A34" s="142"/>
      <c r="B34" s="53"/>
      <c r="C34" s="53"/>
      <c r="D34" s="53"/>
      <c r="E34" s="53"/>
      <c r="F34" s="53"/>
    </row>
    <row r="35" spans="1:6" x14ac:dyDescent="0.3">
      <c r="A35" s="153" t="s">
        <v>542</v>
      </c>
      <c r="B35" s="53"/>
      <c r="C35" s="53"/>
      <c r="D35" s="53"/>
      <c r="E35" s="53"/>
      <c r="F35" s="53"/>
    </row>
    <row r="36" spans="1:6" x14ac:dyDescent="0.3">
      <c r="A36" s="154" t="s">
        <v>543</v>
      </c>
      <c r="B36" s="53"/>
      <c r="C36" s="53"/>
      <c r="D36" s="53"/>
      <c r="E36" s="53"/>
      <c r="F36" s="53"/>
    </row>
    <row r="37" spans="1:6" x14ac:dyDescent="0.3">
      <c r="A37" s="154" t="s">
        <v>544</v>
      </c>
      <c r="B37" s="53"/>
      <c r="C37" s="53"/>
      <c r="D37" s="53"/>
      <c r="E37" s="53"/>
      <c r="F37" s="53"/>
    </row>
    <row r="38" spans="1:6" x14ac:dyDescent="0.3">
      <c r="A38" s="154" t="s">
        <v>545</v>
      </c>
      <c r="B38" s="53"/>
      <c r="C38" s="53"/>
      <c r="D38" s="53"/>
      <c r="E38" s="53"/>
      <c r="F38" s="53"/>
    </row>
    <row r="39" spans="1:6" x14ac:dyDescent="0.3">
      <c r="A39" s="142"/>
      <c r="B39" s="53"/>
      <c r="C39" s="53"/>
      <c r="D39" s="53"/>
      <c r="E39" s="53"/>
      <c r="F39" s="53"/>
    </row>
    <row r="40" spans="1:6" x14ac:dyDescent="0.3">
      <c r="A40" s="153" t="s">
        <v>546</v>
      </c>
      <c r="B40" s="53"/>
      <c r="C40" s="53"/>
      <c r="D40" s="53"/>
      <c r="E40" s="53"/>
      <c r="F40" s="53"/>
    </row>
    <row r="41" spans="1:6" x14ac:dyDescent="0.3">
      <c r="A41" s="142"/>
      <c r="B41" s="53"/>
      <c r="C41" s="53"/>
      <c r="D41" s="53"/>
      <c r="E41" s="53"/>
      <c r="F41" s="53"/>
    </row>
    <row r="42" spans="1:6" x14ac:dyDescent="0.3">
      <c r="A42" s="153" t="s">
        <v>547</v>
      </c>
      <c r="B42" s="53"/>
      <c r="C42" s="53"/>
      <c r="D42" s="53"/>
      <c r="E42" s="53"/>
      <c r="F42" s="53"/>
    </row>
    <row r="43" spans="1:6" x14ac:dyDescent="0.3">
      <c r="A43" s="154" t="s">
        <v>548</v>
      </c>
      <c r="B43" s="91"/>
      <c r="C43" s="91"/>
      <c r="D43" s="91"/>
      <c r="E43" s="91"/>
      <c r="F43" s="91"/>
    </row>
    <row r="44" spans="1:6" x14ac:dyDescent="0.3">
      <c r="A44" s="154" t="s">
        <v>549</v>
      </c>
      <c r="B44" s="91"/>
      <c r="C44" s="91"/>
      <c r="D44" s="91"/>
      <c r="E44" s="91"/>
      <c r="F44" s="91"/>
    </row>
    <row r="45" spans="1:6" x14ac:dyDescent="0.3">
      <c r="A45" s="154" t="s">
        <v>550</v>
      </c>
      <c r="B45" s="91"/>
      <c r="C45" s="91"/>
      <c r="D45" s="91"/>
      <c r="E45" s="91"/>
      <c r="F45" s="91"/>
    </row>
    <row r="46" spans="1:6" x14ac:dyDescent="0.3">
      <c r="A46" s="142"/>
      <c r="B46" s="53"/>
      <c r="C46" s="53"/>
      <c r="D46" s="53"/>
      <c r="E46" s="53"/>
      <c r="F46" s="53"/>
    </row>
    <row r="47" spans="1:6" ht="28.8" x14ac:dyDescent="0.3">
      <c r="A47" s="153" t="s">
        <v>551</v>
      </c>
      <c r="B47" s="53"/>
      <c r="C47" s="53"/>
      <c r="D47" s="53"/>
      <c r="E47" s="53"/>
      <c r="F47" s="53"/>
    </row>
    <row r="48" spans="1:6" x14ac:dyDescent="0.3">
      <c r="A48" s="154" t="s">
        <v>549</v>
      </c>
      <c r="B48" s="91"/>
      <c r="C48" s="91"/>
      <c r="D48" s="91"/>
      <c r="E48" s="91"/>
      <c r="F48" s="91"/>
    </row>
    <row r="49" spans="1:6" x14ac:dyDescent="0.3">
      <c r="A49" s="154" t="s">
        <v>550</v>
      </c>
      <c r="B49" s="91"/>
      <c r="C49" s="91"/>
      <c r="D49" s="91"/>
      <c r="E49" s="91"/>
      <c r="F49" s="91"/>
    </row>
    <row r="50" spans="1:6" x14ac:dyDescent="0.3">
      <c r="A50" s="142"/>
      <c r="B50" s="53"/>
      <c r="C50" s="53"/>
      <c r="D50" s="53"/>
      <c r="E50" s="53"/>
      <c r="F50" s="53"/>
    </row>
    <row r="51" spans="1:6" x14ac:dyDescent="0.3">
      <c r="A51" s="153" t="s">
        <v>552</v>
      </c>
      <c r="B51" s="53"/>
      <c r="C51" s="53"/>
      <c r="D51" s="53"/>
      <c r="E51" s="53"/>
      <c r="F51" s="53"/>
    </row>
    <row r="52" spans="1:6" x14ac:dyDescent="0.3">
      <c r="A52" s="154" t="s">
        <v>549</v>
      </c>
      <c r="B52" s="91"/>
      <c r="C52" s="91"/>
      <c r="D52" s="91"/>
      <c r="E52" s="91"/>
      <c r="F52" s="91"/>
    </row>
    <row r="53" spans="1:6" x14ac:dyDescent="0.3">
      <c r="A53" s="154" t="s">
        <v>550</v>
      </c>
      <c r="B53" s="91"/>
      <c r="C53" s="91"/>
      <c r="D53" s="91"/>
      <c r="E53" s="91"/>
      <c r="F53" s="91"/>
    </row>
    <row r="54" spans="1:6" x14ac:dyDescent="0.3">
      <c r="A54" s="154" t="s">
        <v>553</v>
      </c>
      <c r="B54" s="91"/>
      <c r="C54" s="91"/>
      <c r="D54" s="91"/>
      <c r="E54" s="91"/>
      <c r="F54" s="91"/>
    </row>
    <row r="55" spans="1:6" x14ac:dyDescent="0.3">
      <c r="A55" s="142"/>
      <c r="B55" s="53"/>
      <c r="C55" s="53"/>
      <c r="D55" s="53"/>
      <c r="E55" s="53"/>
      <c r="F55" s="53"/>
    </row>
    <row r="56" spans="1:6" x14ac:dyDescent="0.3">
      <c r="A56" s="153" t="s">
        <v>554</v>
      </c>
      <c r="B56" s="53"/>
      <c r="C56" s="53"/>
      <c r="D56" s="53"/>
      <c r="E56" s="53"/>
      <c r="F56" s="53"/>
    </row>
    <row r="57" spans="1:6" x14ac:dyDescent="0.3">
      <c r="A57" s="154" t="s">
        <v>549</v>
      </c>
      <c r="B57" s="91"/>
      <c r="C57" s="91"/>
      <c r="D57" s="91"/>
      <c r="E57" s="91"/>
      <c r="F57" s="91"/>
    </row>
    <row r="58" spans="1:6" x14ac:dyDescent="0.3">
      <c r="A58" s="154" t="s">
        <v>550</v>
      </c>
      <c r="B58" s="91"/>
      <c r="C58" s="91"/>
      <c r="D58" s="91"/>
      <c r="E58" s="91"/>
      <c r="F58" s="91"/>
    </row>
    <row r="59" spans="1:6" x14ac:dyDescent="0.3">
      <c r="A59" s="142"/>
      <c r="B59" s="53"/>
      <c r="C59" s="53"/>
      <c r="D59" s="53"/>
      <c r="E59" s="53"/>
      <c r="F59" s="53"/>
    </row>
    <row r="60" spans="1:6" x14ac:dyDescent="0.3">
      <c r="A60" s="153" t="s">
        <v>555</v>
      </c>
      <c r="B60" s="53"/>
      <c r="C60" s="53"/>
      <c r="D60" s="53"/>
      <c r="E60" s="53"/>
      <c r="F60" s="53"/>
    </row>
    <row r="61" spans="1:6" x14ac:dyDescent="0.3">
      <c r="A61" s="154" t="s">
        <v>556</v>
      </c>
      <c r="B61" s="141"/>
      <c r="C61" s="141"/>
      <c r="D61" s="141"/>
      <c r="E61" s="141"/>
      <c r="F61" s="141"/>
    </row>
    <row r="62" spans="1:6" x14ac:dyDescent="0.3">
      <c r="A62" s="154" t="s">
        <v>557</v>
      </c>
      <c r="B62" s="159"/>
      <c r="C62" s="159"/>
      <c r="D62" s="159"/>
      <c r="E62" s="159"/>
      <c r="F62" s="159"/>
    </row>
    <row r="63" spans="1:6" x14ac:dyDescent="0.3">
      <c r="A63" s="142"/>
      <c r="B63" s="141"/>
      <c r="C63" s="141"/>
      <c r="D63" s="141"/>
      <c r="E63" s="141"/>
      <c r="F63" s="141"/>
    </row>
    <row r="64" spans="1:6" x14ac:dyDescent="0.3">
      <c r="A64" s="153" t="s">
        <v>558</v>
      </c>
      <c r="B64" s="141"/>
      <c r="C64" s="141"/>
      <c r="D64" s="141"/>
      <c r="E64" s="141"/>
      <c r="F64" s="141"/>
    </row>
    <row r="65" spans="1:6" x14ac:dyDescent="0.3">
      <c r="A65" s="154" t="s">
        <v>559</v>
      </c>
      <c r="B65" s="141"/>
      <c r="C65" s="141"/>
      <c r="D65" s="141"/>
      <c r="E65" s="141"/>
      <c r="F65" s="141"/>
    </row>
    <row r="66" spans="1:6" x14ac:dyDescent="0.3">
      <c r="A66" s="154" t="s">
        <v>560</v>
      </c>
      <c r="B66" s="142"/>
      <c r="C66" s="53"/>
      <c r="D66" s="142"/>
      <c r="E66" s="142"/>
      <c r="F66" s="142"/>
    </row>
    <row r="67" spans="1:6" x14ac:dyDescent="0.3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198" t="s">
        <v>445</v>
      </c>
      <c r="B1" s="198"/>
      <c r="C1" s="198"/>
      <c r="D1" s="198"/>
      <c r="E1" s="198"/>
      <c r="F1" s="198"/>
      <c r="G1" s="198"/>
    </row>
    <row r="2" spans="1:7" x14ac:dyDescent="0.3">
      <c r="A2" s="128" t="str">
        <f>'Formato 1'!A2</f>
        <v>MUNICIPIO DE CORTAZAR, GTO</v>
      </c>
      <c r="B2" s="129"/>
      <c r="C2" s="129"/>
      <c r="D2" s="129"/>
      <c r="E2" s="129"/>
      <c r="F2" s="129"/>
      <c r="G2" s="130"/>
    </row>
    <row r="3" spans="1:7" x14ac:dyDescent="0.3">
      <c r="A3" s="131" t="s">
        <v>446</v>
      </c>
      <c r="B3" s="132"/>
      <c r="C3" s="132"/>
      <c r="D3" s="132"/>
      <c r="E3" s="132"/>
      <c r="F3" s="132"/>
      <c r="G3" s="133"/>
    </row>
    <row r="4" spans="1:7" x14ac:dyDescent="0.3">
      <c r="A4" s="131" t="s">
        <v>2</v>
      </c>
      <c r="B4" s="132"/>
      <c r="C4" s="132"/>
      <c r="D4" s="132"/>
      <c r="E4" s="132"/>
      <c r="F4" s="132"/>
      <c r="G4" s="133"/>
    </row>
    <row r="5" spans="1:7" x14ac:dyDescent="0.3">
      <c r="A5" s="131" t="s">
        <v>447</v>
      </c>
      <c r="B5" s="132"/>
      <c r="C5" s="132"/>
      <c r="D5" s="132"/>
      <c r="E5" s="132"/>
      <c r="F5" s="132"/>
      <c r="G5" s="133"/>
    </row>
    <row r="6" spans="1:7" x14ac:dyDescent="0.3">
      <c r="A6" s="196" t="s">
        <v>497</v>
      </c>
      <c r="B6" s="36">
        <v>2022</v>
      </c>
      <c r="C6" s="196">
        <f>+B6+1</f>
        <v>2023</v>
      </c>
      <c r="D6" s="196">
        <f>+C6+1</f>
        <v>2024</v>
      </c>
      <c r="E6" s="196">
        <f>+D6+1</f>
        <v>2025</v>
      </c>
      <c r="F6" s="196">
        <f>+E6+1</f>
        <v>2026</v>
      </c>
      <c r="G6" s="196">
        <f>+F6+1</f>
        <v>2027</v>
      </c>
    </row>
    <row r="7" spans="1:7" ht="83.25" customHeight="1" x14ac:dyDescent="0.3">
      <c r="A7" s="197"/>
      <c r="B7" s="70" t="s">
        <v>561</v>
      </c>
      <c r="C7" s="197"/>
      <c r="D7" s="197"/>
      <c r="E7" s="197"/>
      <c r="F7" s="197"/>
      <c r="G7" s="197"/>
    </row>
    <row r="8" spans="1:7" ht="28.8" x14ac:dyDescent="0.3">
      <c r="A8" s="71" t="s">
        <v>504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562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563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564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565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566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505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567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568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569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506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570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478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571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99" t="s">
        <v>480</v>
      </c>
      <c r="B1" s="199"/>
      <c r="C1" s="199"/>
      <c r="D1" s="199"/>
      <c r="E1" s="199"/>
      <c r="F1" s="199"/>
      <c r="G1" s="199"/>
    </row>
    <row r="2" spans="1:7" x14ac:dyDescent="0.3">
      <c r="A2" s="128" t="str">
        <f>'Formato 1'!A2</f>
        <v>MUNICIPIO DE CORTAZAR, GTO</v>
      </c>
      <c r="B2" s="129"/>
      <c r="C2" s="129"/>
      <c r="D2" s="129"/>
      <c r="E2" s="129"/>
      <c r="F2" s="129"/>
      <c r="G2" s="130"/>
    </row>
    <row r="3" spans="1:7" x14ac:dyDescent="0.3">
      <c r="A3" s="113" t="s">
        <v>481</v>
      </c>
      <c r="B3" s="114"/>
      <c r="C3" s="114"/>
      <c r="D3" s="114"/>
      <c r="E3" s="114"/>
      <c r="F3" s="114"/>
      <c r="G3" s="115"/>
    </row>
    <row r="4" spans="1:7" x14ac:dyDescent="0.3">
      <c r="A4" s="113" t="s">
        <v>2</v>
      </c>
      <c r="B4" s="114"/>
      <c r="C4" s="114"/>
      <c r="D4" s="114"/>
      <c r="E4" s="114"/>
      <c r="F4" s="114"/>
      <c r="G4" s="115"/>
    </row>
    <row r="5" spans="1:7" x14ac:dyDescent="0.3">
      <c r="A5" s="113" t="s">
        <v>447</v>
      </c>
      <c r="B5" s="114"/>
      <c r="C5" s="114"/>
      <c r="D5" s="114"/>
      <c r="E5" s="114"/>
      <c r="F5" s="114"/>
      <c r="G5" s="115"/>
    </row>
    <row r="6" spans="1:7" x14ac:dyDescent="0.3">
      <c r="A6" s="200" t="s">
        <v>572</v>
      </c>
      <c r="B6" s="36">
        <v>2022</v>
      </c>
      <c r="C6" s="196">
        <f>+B6+1</f>
        <v>2023</v>
      </c>
      <c r="D6" s="196">
        <f>+C6+1</f>
        <v>2024</v>
      </c>
      <c r="E6" s="196">
        <f>+D6+1</f>
        <v>2025</v>
      </c>
      <c r="F6" s="196">
        <f>+E6+1</f>
        <v>2026</v>
      </c>
      <c r="G6" s="196">
        <f>+F6+1</f>
        <v>2027</v>
      </c>
    </row>
    <row r="7" spans="1:7" ht="57.75" customHeight="1" x14ac:dyDescent="0.3">
      <c r="A7" s="201"/>
      <c r="B7" s="37" t="s">
        <v>561</v>
      </c>
      <c r="C7" s="197"/>
      <c r="D7" s="197"/>
      <c r="E7" s="197"/>
      <c r="F7" s="197"/>
      <c r="G7" s="197"/>
    </row>
    <row r="8" spans="1:7" x14ac:dyDescent="0.3">
      <c r="A8" s="26" t="s">
        <v>482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573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574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485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486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575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488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489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490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491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492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573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574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485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486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575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488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489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493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491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494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99" t="s">
        <v>495</v>
      </c>
      <c r="B1" s="199"/>
      <c r="C1" s="199"/>
      <c r="D1" s="199"/>
      <c r="E1" s="199"/>
      <c r="F1" s="199"/>
      <c r="G1" s="199"/>
    </row>
    <row r="2" spans="1:7" x14ac:dyDescent="0.3">
      <c r="A2" s="128" t="str">
        <f>'Formato 1'!A2</f>
        <v>MUNICIPIO DE CORTAZAR, GTO</v>
      </c>
      <c r="B2" s="129"/>
      <c r="C2" s="129"/>
      <c r="D2" s="129"/>
      <c r="E2" s="129"/>
      <c r="F2" s="129"/>
      <c r="G2" s="130"/>
    </row>
    <row r="3" spans="1:7" x14ac:dyDescent="0.3">
      <c r="A3" s="113" t="s">
        <v>496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203" t="s">
        <v>497</v>
      </c>
      <c r="B5" s="204">
        <v>2017</v>
      </c>
      <c r="C5" s="204">
        <f>+B5+1</f>
        <v>2018</v>
      </c>
      <c r="D5" s="204">
        <f>+C5+1</f>
        <v>2019</v>
      </c>
      <c r="E5" s="204">
        <f>+D5+1</f>
        <v>2020</v>
      </c>
      <c r="F5" s="204">
        <f>+E5+1</f>
        <v>2021</v>
      </c>
      <c r="G5" s="36">
        <f>+F5+1</f>
        <v>2022</v>
      </c>
    </row>
    <row r="6" spans="1:7" ht="30.6" x14ac:dyDescent="0.3">
      <c r="A6" s="182"/>
      <c r="B6" s="205"/>
      <c r="C6" s="205"/>
      <c r="D6" s="205"/>
      <c r="E6" s="205"/>
      <c r="F6" s="205"/>
      <c r="G6" s="37" t="s">
        <v>576</v>
      </c>
    </row>
    <row r="7" spans="1:7" x14ac:dyDescent="0.3">
      <c r="A7" s="62" t="s">
        <v>504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577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578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458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459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579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580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462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463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581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465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582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583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505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584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585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472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473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586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506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507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478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587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479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202" t="s">
        <v>588</v>
      </c>
      <c r="B39" s="202"/>
      <c r="C39" s="202"/>
      <c r="D39" s="202"/>
      <c r="E39" s="202"/>
      <c r="F39" s="202"/>
      <c r="G39" s="202"/>
    </row>
    <row r="40" spans="1:7" x14ac:dyDescent="0.3">
      <c r="A40" s="202" t="s">
        <v>589</v>
      </c>
      <c r="B40" s="202"/>
      <c r="C40" s="202"/>
      <c r="D40" s="202"/>
      <c r="E40" s="202"/>
      <c r="F40" s="202"/>
      <c r="G40" s="20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99" t="s">
        <v>510</v>
      </c>
      <c r="B1" s="199"/>
      <c r="C1" s="199"/>
      <c r="D1" s="199"/>
      <c r="E1" s="199"/>
      <c r="F1" s="199"/>
      <c r="G1" s="199"/>
    </row>
    <row r="2" spans="1:7" x14ac:dyDescent="0.3">
      <c r="A2" s="128" t="str">
        <f>'Formato 1'!A2</f>
        <v>MUNICIPIO DE CORTAZAR, GTO</v>
      </c>
      <c r="B2" s="129"/>
      <c r="C2" s="129"/>
      <c r="D2" s="129"/>
      <c r="E2" s="129"/>
      <c r="F2" s="129"/>
      <c r="G2" s="130"/>
    </row>
    <row r="3" spans="1:7" x14ac:dyDescent="0.3">
      <c r="A3" s="113" t="s">
        <v>511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206" t="s">
        <v>572</v>
      </c>
      <c r="B5" s="204">
        <v>2017</v>
      </c>
      <c r="C5" s="204">
        <f>+B5+1</f>
        <v>2018</v>
      </c>
      <c r="D5" s="204">
        <f>+C5+1</f>
        <v>2019</v>
      </c>
      <c r="E5" s="204">
        <f>+D5+1</f>
        <v>2020</v>
      </c>
      <c r="F5" s="204">
        <f>+E5+1</f>
        <v>2021</v>
      </c>
      <c r="G5" s="36">
        <v>2022</v>
      </c>
    </row>
    <row r="6" spans="1:7" ht="48.75" customHeight="1" x14ac:dyDescent="0.3">
      <c r="A6" s="207"/>
      <c r="B6" s="205"/>
      <c r="C6" s="205"/>
      <c r="D6" s="205"/>
      <c r="E6" s="205"/>
      <c r="F6" s="205"/>
      <c r="G6" s="37" t="s">
        <v>590</v>
      </c>
    </row>
    <row r="7" spans="1:7" x14ac:dyDescent="0.3">
      <c r="A7" s="26" t="s">
        <v>482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573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574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485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486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575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488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489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490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491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492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573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574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485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486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575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488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489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491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591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202" t="s">
        <v>588</v>
      </c>
      <c r="B32" s="202"/>
      <c r="C32" s="202"/>
      <c r="D32" s="202"/>
      <c r="E32" s="202"/>
      <c r="F32" s="202"/>
      <c r="G32" s="202"/>
    </row>
    <row r="33" spans="1:7" x14ac:dyDescent="0.3">
      <c r="A33" s="202" t="s">
        <v>589</v>
      </c>
      <c r="B33" s="202"/>
      <c r="C33" s="202"/>
      <c r="D33" s="202"/>
      <c r="E33" s="202"/>
      <c r="F33" s="202"/>
      <c r="G33" s="20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208" t="s">
        <v>514</v>
      </c>
      <c r="B1" s="208"/>
      <c r="C1" s="208"/>
      <c r="D1" s="208"/>
      <c r="E1" s="208"/>
      <c r="F1" s="208"/>
    </row>
    <row r="2" spans="1:6" ht="20.100000000000001" customHeight="1" x14ac:dyDescent="0.3">
      <c r="A2" s="110" t="str">
        <f>'Formato 1'!A2</f>
        <v>MUNICIPIO DE CORTAZAR, GTO</v>
      </c>
      <c r="B2" s="134"/>
      <c r="C2" s="134"/>
      <c r="D2" s="134"/>
      <c r="E2" s="134"/>
      <c r="F2" s="135"/>
    </row>
    <row r="3" spans="1:6" ht="29.25" customHeight="1" x14ac:dyDescent="0.3">
      <c r="A3" s="136" t="s">
        <v>515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516</v>
      </c>
      <c r="C4" s="121" t="s">
        <v>517</v>
      </c>
      <c r="D4" s="121" t="s">
        <v>518</v>
      </c>
      <c r="E4" s="121" t="s">
        <v>519</v>
      </c>
      <c r="F4" s="121" t="s">
        <v>520</v>
      </c>
    </row>
    <row r="5" spans="1:6" ht="12.75" customHeight="1" x14ac:dyDescent="0.3">
      <c r="A5" s="18" t="s">
        <v>521</v>
      </c>
      <c r="B5" s="53"/>
      <c r="C5" s="53"/>
      <c r="D5" s="53"/>
      <c r="E5" s="53"/>
      <c r="F5" s="53"/>
    </row>
    <row r="6" spans="1:6" ht="28.8" x14ac:dyDescent="0.3">
      <c r="A6" s="59" t="s">
        <v>522</v>
      </c>
      <c r="B6" s="60"/>
      <c r="C6" s="60"/>
      <c r="D6" s="60"/>
      <c r="E6" s="60"/>
      <c r="F6" s="60"/>
    </row>
    <row r="7" spans="1:6" ht="14.4" x14ac:dyDescent="0.3">
      <c r="A7" s="59" t="s">
        <v>523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8" t="s">
        <v>524</v>
      </c>
      <c r="B9" s="45"/>
      <c r="C9" s="45"/>
      <c r="D9" s="45"/>
      <c r="E9" s="45"/>
      <c r="F9" s="45"/>
    </row>
    <row r="10" spans="1:6" ht="14.4" x14ac:dyDescent="0.3">
      <c r="A10" s="59" t="s">
        <v>525</v>
      </c>
      <c r="B10" s="60"/>
      <c r="C10" s="60"/>
      <c r="D10" s="60"/>
      <c r="E10" s="60"/>
      <c r="F10" s="60"/>
    </row>
    <row r="11" spans="1:6" ht="14.4" x14ac:dyDescent="0.3">
      <c r="A11" s="80" t="s">
        <v>526</v>
      </c>
      <c r="B11" s="60"/>
      <c r="C11" s="60"/>
      <c r="D11" s="60"/>
      <c r="E11" s="60"/>
      <c r="F11" s="60"/>
    </row>
    <row r="12" spans="1:6" ht="14.4" x14ac:dyDescent="0.3">
      <c r="A12" s="80" t="s">
        <v>527</v>
      </c>
      <c r="B12" s="60"/>
      <c r="C12" s="60"/>
      <c r="D12" s="60"/>
      <c r="E12" s="60"/>
      <c r="F12" s="60"/>
    </row>
    <row r="13" spans="1:6" ht="14.4" x14ac:dyDescent="0.3">
      <c r="A13" s="80" t="s">
        <v>528</v>
      </c>
      <c r="B13" s="60"/>
      <c r="C13" s="60"/>
      <c r="D13" s="60"/>
      <c r="E13" s="60"/>
      <c r="F13" s="60"/>
    </row>
    <row r="14" spans="1:6" ht="14.4" x14ac:dyDescent="0.3">
      <c r="A14" s="59" t="s">
        <v>529</v>
      </c>
      <c r="B14" s="60"/>
      <c r="C14" s="60"/>
      <c r="D14" s="60"/>
      <c r="E14" s="60"/>
      <c r="F14" s="60"/>
    </row>
    <row r="15" spans="1:6" ht="14.4" x14ac:dyDescent="0.3">
      <c r="A15" s="80" t="s">
        <v>526</v>
      </c>
      <c r="B15" s="60"/>
      <c r="C15" s="60"/>
      <c r="D15" s="60"/>
      <c r="E15" s="60"/>
      <c r="F15" s="60"/>
    </row>
    <row r="16" spans="1:6" ht="14.4" x14ac:dyDescent="0.3">
      <c r="A16" s="80" t="s">
        <v>527</v>
      </c>
      <c r="B16" s="60"/>
      <c r="C16" s="60"/>
      <c r="D16" s="60"/>
      <c r="E16" s="60"/>
      <c r="F16" s="60"/>
    </row>
    <row r="17" spans="1:6" ht="14.4" x14ac:dyDescent="0.3">
      <c r="A17" s="80" t="s">
        <v>528</v>
      </c>
      <c r="B17" s="60"/>
      <c r="C17" s="60"/>
      <c r="D17" s="60"/>
      <c r="E17" s="60"/>
      <c r="F17" s="60"/>
    </row>
    <row r="18" spans="1:6" ht="14.4" x14ac:dyDescent="0.3">
      <c r="A18" s="59" t="s">
        <v>530</v>
      </c>
      <c r="B18" s="122"/>
      <c r="C18" s="60"/>
      <c r="D18" s="60"/>
      <c r="E18" s="60"/>
      <c r="F18" s="60"/>
    </row>
    <row r="19" spans="1:6" ht="14.4" x14ac:dyDescent="0.3">
      <c r="A19" s="59" t="s">
        <v>531</v>
      </c>
      <c r="B19" s="60"/>
      <c r="C19" s="60"/>
      <c r="D19" s="60"/>
      <c r="E19" s="60"/>
      <c r="F19" s="60"/>
    </row>
    <row r="20" spans="1:6" ht="14.4" x14ac:dyDescent="0.3">
      <c r="A20" s="59" t="s">
        <v>532</v>
      </c>
      <c r="B20" s="123"/>
      <c r="C20" s="123"/>
      <c r="D20" s="123"/>
      <c r="E20" s="123"/>
      <c r="F20" s="123"/>
    </row>
    <row r="21" spans="1:6" ht="28.8" x14ac:dyDescent="0.3">
      <c r="A21" s="59" t="s">
        <v>533</v>
      </c>
      <c r="B21" s="123"/>
      <c r="C21" s="123"/>
      <c r="D21" s="123"/>
      <c r="E21" s="123"/>
      <c r="F21" s="123"/>
    </row>
    <row r="22" spans="1:6" ht="28.8" x14ac:dyDescent="0.3">
      <c r="A22" s="59" t="s">
        <v>534</v>
      </c>
      <c r="B22" s="123"/>
      <c r="C22" s="123"/>
      <c r="D22" s="123"/>
      <c r="E22" s="123"/>
      <c r="F22" s="123"/>
    </row>
    <row r="23" spans="1:6" ht="14.4" x14ac:dyDescent="0.3">
      <c r="A23" s="59" t="s">
        <v>535</v>
      </c>
      <c r="B23" s="123"/>
      <c r="C23" s="123"/>
      <c r="D23" s="123"/>
      <c r="E23" s="123"/>
      <c r="F23" s="123"/>
    </row>
    <row r="24" spans="1:6" ht="14.4" x14ac:dyDescent="0.3">
      <c r="A24" s="59" t="s">
        <v>536</v>
      </c>
      <c r="B24" s="124"/>
      <c r="C24" s="60"/>
      <c r="D24" s="60"/>
      <c r="E24" s="60"/>
      <c r="F24" s="60"/>
    </row>
    <row r="25" spans="1:6" ht="14.4" x14ac:dyDescent="0.3">
      <c r="A25" s="59" t="s">
        <v>537</v>
      </c>
      <c r="B25" s="124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8" t="s">
        <v>538</v>
      </c>
      <c r="B27" s="45"/>
      <c r="C27" s="45"/>
      <c r="D27" s="45"/>
      <c r="E27" s="45"/>
      <c r="F27" s="45"/>
    </row>
    <row r="28" spans="1:6" ht="14.4" x14ac:dyDescent="0.3">
      <c r="A28" s="59" t="s">
        <v>539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8" t="s">
        <v>540</v>
      </c>
      <c r="B30" s="45"/>
      <c r="C30" s="45"/>
      <c r="D30" s="45"/>
      <c r="E30" s="45"/>
      <c r="F30" s="45"/>
    </row>
    <row r="31" spans="1:6" ht="14.4" x14ac:dyDescent="0.3">
      <c r="A31" s="59" t="s">
        <v>525</v>
      </c>
      <c r="B31" s="60"/>
      <c r="C31" s="60"/>
      <c r="D31" s="60"/>
      <c r="E31" s="60"/>
      <c r="F31" s="60"/>
    </row>
    <row r="32" spans="1:6" ht="14.4" x14ac:dyDescent="0.3">
      <c r="A32" s="59" t="s">
        <v>529</v>
      </c>
      <c r="B32" s="60"/>
      <c r="C32" s="60"/>
      <c r="D32" s="60"/>
      <c r="E32" s="60"/>
      <c r="F32" s="60"/>
    </row>
    <row r="33" spans="1:6" ht="14.4" x14ac:dyDescent="0.3">
      <c r="A33" s="59" t="s">
        <v>541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8" t="s">
        <v>542</v>
      </c>
      <c r="B35" s="45"/>
      <c r="C35" s="45"/>
      <c r="D35" s="45"/>
      <c r="E35" s="45"/>
      <c r="F35" s="45"/>
    </row>
    <row r="36" spans="1:6" ht="14.4" x14ac:dyDescent="0.3">
      <c r="A36" s="59" t="s">
        <v>543</v>
      </c>
      <c r="B36" s="60"/>
      <c r="C36" s="60"/>
      <c r="D36" s="60"/>
      <c r="E36" s="60"/>
      <c r="F36" s="60"/>
    </row>
    <row r="37" spans="1:6" ht="14.4" x14ac:dyDescent="0.3">
      <c r="A37" s="59" t="s">
        <v>544</v>
      </c>
      <c r="B37" s="60"/>
      <c r="C37" s="60"/>
      <c r="D37" s="60"/>
      <c r="E37" s="60"/>
      <c r="F37" s="60"/>
    </row>
    <row r="38" spans="1:6" ht="14.4" x14ac:dyDescent="0.3">
      <c r="A38" s="59" t="s">
        <v>545</v>
      </c>
      <c r="B38" s="124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8" t="s">
        <v>546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8" t="s">
        <v>547</v>
      </c>
      <c r="B42" s="45"/>
      <c r="C42" s="45"/>
      <c r="D42" s="45"/>
      <c r="E42" s="45"/>
      <c r="F42" s="45"/>
    </row>
    <row r="43" spans="1:6" ht="14.4" x14ac:dyDescent="0.3">
      <c r="A43" s="59" t="s">
        <v>548</v>
      </c>
      <c r="B43" s="60"/>
      <c r="C43" s="60"/>
      <c r="D43" s="60"/>
      <c r="E43" s="60"/>
      <c r="F43" s="60"/>
    </row>
    <row r="44" spans="1:6" ht="14.4" x14ac:dyDescent="0.3">
      <c r="A44" s="59" t="s">
        <v>549</v>
      </c>
      <c r="B44" s="60"/>
      <c r="C44" s="60"/>
      <c r="D44" s="60"/>
      <c r="E44" s="60"/>
      <c r="F44" s="60"/>
    </row>
    <row r="45" spans="1:6" ht="14.4" x14ac:dyDescent="0.3">
      <c r="A45" s="59" t="s">
        <v>550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8" t="s">
        <v>551</v>
      </c>
      <c r="B47" s="45"/>
      <c r="C47" s="45"/>
      <c r="D47" s="45"/>
      <c r="E47" s="45"/>
      <c r="F47" s="45"/>
    </row>
    <row r="48" spans="1:6" ht="14.4" x14ac:dyDescent="0.3">
      <c r="A48" s="59" t="s">
        <v>549</v>
      </c>
      <c r="B48" s="123"/>
      <c r="C48" s="123"/>
      <c r="D48" s="123"/>
      <c r="E48" s="123"/>
      <c r="F48" s="123"/>
    </row>
    <row r="49" spans="1:6" ht="14.4" x14ac:dyDescent="0.3">
      <c r="A49" s="59" t="s">
        <v>550</v>
      </c>
      <c r="B49" s="123"/>
      <c r="C49" s="123"/>
      <c r="D49" s="123"/>
      <c r="E49" s="123"/>
      <c r="F49" s="123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8" t="s">
        <v>552</v>
      </c>
      <c r="B51" s="45"/>
      <c r="C51" s="45"/>
      <c r="D51" s="45"/>
      <c r="E51" s="45"/>
      <c r="F51" s="45"/>
    </row>
    <row r="52" spans="1:6" ht="14.4" x14ac:dyDescent="0.3">
      <c r="A52" s="59" t="s">
        <v>549</v>
      </c>
      <c r="B52" s="60"/>
      <c r="C52" s="60"/>
      <c r="D52" s="60"/>
      <c r="E52" s="60"/>
      <c r="F52" s="60"/>
    </row>
    <row r="53" spans="1:6" ht="14.4" x14ac:dyDescent="0.3">
      <c r="A53" s="59" t="s">
        <v>550</v>
      </c>
      <c r="B53" s="60"/>
      <c r="C53" s="60"/>
      <c r="D53" s="60"/>
      <c r="E53" s="60"/>
      <c r="F53" s="60"/>
    </row>
    <row r="54" spans="1:6" ht="14.4" x14ac:dyDescent="0.3">
      <c r="A54" s="59" t="s">
        <v>553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8" t="s">
        <v>554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549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550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8" t="s">
        <v>555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556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557</v>
      </c>
      <c r="B62" s="124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8" t="s">
        <v>558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559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560</v>
      </c>
      <c r="B66" s="60"/>
      <c r="C66" s="60"/>
      <c r="D66" s="60"/>
      <c r="E66" s="60"/>
      <c r="F66" s="60"/>
    </row>
    <row r="67" spans="1:6" ht="20.100000000000001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opLeftCell="A7" zoomScaleNormal="100" workbookViewId="0">
      <selection activeCell="F20" sqref="F20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79" t="s">
        <v>124</v>
      </c>
      <c r="B1" s="177"/>
      <c r="C1" s="177"/>
      <c r="D1" s="177"/>
      <c r="E1" s="177"/>
      <c r="F1" s="177"/>
      <c r="G1" s="177"/>
      <c r="H1" s="178"/>
    </row>
    <row r="2" spans="1:8" x14ac:dyDescent="0.3">
      <c r="A2" s="110" t="str">
        <f>'Formato 1'!A2</f>
        <v>MUNICIPIO DE CORTAZAR, GTO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3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3">
      <c r="A4" s="113" t="str">
        <f>'Formato 1'!A4</f>
        <v>Al 31 de Diciembre de 2024 y al 31 de Diciembre de 2025 (b)</v>
      </c>
      <c r="B4" s="114"/>
      <c r="C4" s="114"/>
      <c r="D4" s="114"/>
      <c r="E4" s="114"/>
      <c r="F4" s="114"/>
      <c r="G4" s="114"/>
      <c r="H4" s="115"/>
    </row>
    <row r="5" spans="1:8" x14ac:dyDescent="0.3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" customHeight="1" x14ac:dyDescent="0.3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3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3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3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3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3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143</v>
      </c>
      <c r="B18" s="166">
        <v>42412950.170000002</v>
      </c>
      <c r="C18" s="167"/>
      <c r="D18" s="167"/>
      <c r="E18" s="167"/>
      <c r="F18" s="166">
        <v>55408534.210000001</v>
      </c>
      <c r="G18" s="108"/>
      <c r="H18" s="108"/>
    </row>
    <row r="19" spans="1:8" ht="16.5" customHeight="1" x14ac:dyDescent="0.3">
      <c r="A19" s="107"/>
      <c r="B19" s="168"/>
      <c r="C19" s="168"/>
      <c r="D19" s="168"/>
      <c r="E19" s="168"/>
      <c r="F19" s="168"/>
      <c r="G19" s="91"/>
      <c r="H19" s="91"/>
    </row>
    <row r="20" spans="1:8" ht="14.4" customHeight="1" x14ac:dyDescent="0.3">
      <c r="A20" s="8" t="s">
        <v>144</v>
      </c>
      <c r="B20" s="166">
        <v>42412950.170000002</v>
      </c>
      <c r="C20" s="166">
        <v>0</v>
      </c>
      <c r="D20" s="166">
        <v>0</v>
      </c>
      <c r="E20" s="166">
        <v>0</v>
      </c>
      <c r="F20" s="166">
        <v>55408534.210000001</v>
      </c>
      <c r="G20" s="4">
        <f t="shared" ref="G20:H20" si="3">G8+G18</f>
        <v>0</v>
      </c>
      <c r="H20" s="4">
        <f t="shared" si="3"/>
        <v>0</v>
      </c>
    </row>
    <row r="21" spans="1:8" ht="16.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80" t="s">
        <v>154</v>
      </c>
      <c r="B33" s="180"/>
      <c r="C33" s="180"/>
      <c r="D33" s="180"/>
      <c r="E33" s="180"/>
      <c r="F33" s="180"/>
      <c r="G33" s="180"/>
      <c r="H33" s="180"/>
    </row>
    <row r="34" spans="1:8" ht="14.4" customHeight="1" x14ac:dyDescent="0.3">
      <c r="A34" s="180"/>
      <c r="B34" s="180"/>
      <c r="C34" s="180"/>
      <c r="D34" s="180"/>
      <c r="E34" s="180"/>
      <c r="F34" s="180"/>
      <c r="G34" s="180"/>
      <c r="H34" s="180"/>
    </row>
    <row r="35" spans="1:8" ht="14.4" customHeight="1" x14ac:dyDescent="0.3">
      <c r="A35" s="180"/>
      <c r="B35" s="180"/>
      <c r="C35" s="180"/>
      <c r="D35" s="180"/>
      <c r="E35" s="180"/>
      <c r="F35" s="180"/>
      <c r="G35" s="180"/>
      <c r="H35" s="180"/>
    </row>
    <row r="36" spans="1:8" ht="14.4" customHeight="1" x14ac:dyDescent="0.3">
      <c r="A36" s="180"/>
      <c r="B36" s="180"/>
      <c r="C36" s="180"/>
      <c r="D36" s="180"/>
      <c r="E36" s="180"/>
      <c r="F36" s="180"/>
      <c r="G36" s="180"/>
      <c r="H36" s="180"/>
    </row>
    <row r="37" spans="1:8" ht="14.4" customHeight="1" x14ac:dyDescent="0.3">
      <c r="A37" s="180"/>
      <c r="B37" s="180"/>
      <c r="C37" s="180"/>
      <c r="D37" s="180"/>
      <c r="E37" s="180"/>
      <c r="F37" s="180"/>
      <c r="G37" s="180"/>
      <c r="H37" s="180"/>
    </row>
    <row r="38" spans="1:8" x14ac:dyDescent="0.3">
      <c r="A38" s="61"/>
    </row>
    <row r="39" spans="1:8" ht="28.8" x14ac:dyDescent="0.3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2:H31 G18:H20 B21:E21 G21:H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79" t="s">
        <v>165</v>
      </c>
      <c r="B1" s="177"/>
      <c r="C1" s="177"/>
      <c r="D1" s="177"/>
      <c r="E1" s="177"/>
      <c r="F1" s="177"/>
      <c r="G1" s="177"/>
      <c r="H1" s="177"/>
      <c r="I1" s="177"/>
      <c r="J1" s="177"/>
      <c r="K1" s="178"/>
    </row>
    <row r="2" spans="1:11" x14ac:dyDescent="0.3">
      <c r="A2" s="110" t="str">
        <f>'Formato 1'!A2</f>
        <v>MUNICIPIO DE CORTAZAR, GTO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3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3">
      <c r="A4" s="113" t="s">
        <v>639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3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" customHeight="1" x14ac:dyDescent="0.3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178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100" t="s">
        <v>179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40" zoomScale="75" zoomScaleNormal="75" workbookViewId="0">
      <selection activeCell="C41" sqref="C41:D41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79" t="s">
        <v>189</v>
      </c>
      <c r="B1" s="177"/>
      <c r="C1" s="177"/>
      <c r="D1" s="178"/>
    </row>
    <row r="2" spans="1:4" x14ac:dyDescent="0.3">
      <c r="A2" s="110" t="str">
        <f>'Formato 1'!A2</f>
        <v>MUNICIPIO DE CORTAZAR, GTO</v>
      </c>
      <c r="B2" s="111"/>
      <c r="C2" s="111"/>
      <c r="D2" s="112"/>
    </row>
    <row r="3" spans="1:4" x14ac:dyDescent="0.3">
      <c r="A3" s="113" t="s">
        <v>190</v>
      </c>
      <c r="B3" s="114"/>
      <c r="C3" s="114"/>
      <c r="D3" s="115"/>
    </row>
    <row r="4" spans="1:4" x14ac:dyDescent="0.3">
      <c r="A4" s="113" t="str">
        <f>'Formato 3'!A4</f>
        <v>Del 1 de Enero al 31 de Diciembre de 2025 (b)</v>
      </c>
      <c r="B4" s="114"/>
      <c r="C4" s="114"/>
      <c r="D4" s="115"/>
    </row>
    <row r="5" spans="1:4" x14ac:dyDescent="0.3">
      <c r="A5" s="116" t="s">
        <v>2</v>
      </c>
      <c r="B5" s="117"/>
      <c r="C5" s="117"/>
      <c r="D5" s="118"/>
    </row>
    <row r="6" spans="1:4" ht="15" customHeight="1" x14ac:dyDescent="0.3"/>
    <row r="7" spans="1:4" ht="28.8" x14ac:dyDescent="0.3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3">
      <c r="A8" s="3" t="s">
        <v>194</v>
      </c>
      <c r="B8" s="14">
        <f>SUM(B9:B11)</f>
        <v>382466755.99000001</v>
      </c>
      <c r="C8" s="14">
        <f>SUM(C9:C11)</f>
        <v>416224934.89999998</v>
      </c>
      <c r="D8" s="14">
        <f>SUM(D9:D11)</f>
        <v>416027913.66999996</v>
      </c>
    </row>
    <row r="9" spans="1:4" x14ac:dyDescent="0.3">
      <c r="A9" s="58" t="s">
        <v>195</v>
      </c>
      <c r="B9" s="169">
        <v>269502371.50999999</v>
      </c>
      <c r="C9" s="169">
        <v>270948991.12</v>
      </c>
      <c r="D9" s="169">
        <v>270751969.88999999</v>
      </c>
    </row>
    <row r="10" spans="1:4" x14ac:dyDescent="0.3">
      <c r="A10" s="58" t="s">
        <v>196</v>
      </c>
      <c r="B10" s="169">
        <v>124964384.48</v>
      </c>
      <c r="C10" s="169">
        <v>138275943.78</v>
      </c>
      <c r="D10" s="169">
        <v>138275943.78</v>
      </c>
    </row>
    <row r="11" spans="1:4" x14ac:dyDescent="0.3">
      <c r="A11" s="58" t="s">
        <v>197</v>
      </c>
      <c r="B11" s="170">
        <v>-12000000</v>
      </c>
      <c r="C11" s="170">
        <v>7000000</v>
      </c>
      <c r="D11" s="170">
        <v>7000000</v>
      </c>
    </row>
    <row r="12" spans="1:4" x14ac:dyDescent="0.3">
      <c r="A12" s="46"/>
      <c r="B12" s="91"/>
      <c r="C12" s="91"/>
      <c r="D12" s="91"/>
    </row>
    <row r="13" spans="1:4" x14ac:dyDescent="0.3">
      <c r="A13" s="3" t="s">
        <v>198</v>
      </c>
      <c r="B13" s="14">
        <f>B14+B15</f>
        <v>382466755.99000001</v>
      </c>
      <c r="C13" s="14">
        <f>C14+C15</f>
        <v>416009896.90999997</v>
      </c>
      <c r="D13" s="14">
        <f>D14+D15</f>
        <v>405762651.93000007</v>
      </c>
    </row>
    <row r="14" spans="1:4" x14ac:dyDescent="0.3">
      <c r="A14" s="58" t="s">
        <v>199</v>
      </c>
      <c r="B14" s="94">
        <v>232502371.50999999</v>
      </c>
      <c r="C14" s="94">
        <v>277273225.25</v>
      </c>
      <c r="D14" s="94">
        <v>269490192.97000003</v>
      </c>
    </row>
    <row r="15" spans="1:4" x14ac:dyDescent="0.3">
      <c r="A15" s="58" t="s">
        <v>200</v>
      </c>
      <c r="B15" s="94">
        <v>149964384.47999999</v>
      </c>
      <c r="C15" s="94">
        <v>138736671.66</v>
      </c>
      <c r="D15" s="94">
        <v>136272458.96000001</v>
      </c>
    </row>
    <row r="16" spans="1:4" x14ac:dyDescent="0.3">
      <c r="A16" s="46"/>
      <c r="B16" s="91"/>
      <c r="C16" s="91"/>
      <c r="D16" s="91"/>
    </row>
    <row r="17" spans="1:4" x14ac:dyDescent="0.3">
      <c r="A17" s="3" t="s">
        <v>201</v>
      </c>
      <c r="B17" s="15">
        <v>0</v>
      </c>
      <c r="C17" s="14">
        <f>C18+C19</f>
        <v>15620477.66</v>
      </c>
      <c r="D17" s="14">
        <f>D18+D19</f>
        <v>15620477.66</v>
      </c>
    </row>
    <row r="18" spans="1:4" x14ac:dyDescent="0.3">
      <c r="A18" s="58" t="s">
        <v>202</v>
      </c>
      <c r="B18" s="16">
        <v>0</v>
      </c>
      <c r="C18" s="47">
        <v>10212751.85</v>
      </c>
      <c r="D18" s="47">
        <v>10212751.85</v>
      </c>
    </row>
    <row r="19" spans="1:4" x14ac:dyDescent="0.3">
      <c r="A19" s="58" t="s">
        <v>203</v>
      </c>
      <c r="B19" s="16">
        <v>0</v>
      </c>
      <c r="C19" s="47">
        <v>5407725.8099999996</v>
      </c>
      <c r="D19" s="47">
        <v>5407725.8099999996</v>
      </c>
    </row>
    <row r="20" spans="1:4" x14ac:dyDescent="0.3">
      <c r="A20" s="46"/>
      <c r="B20" s="91"/>
      <c r="C20" s="91"/>
      <c r="D20" s="91"/>
    </row>
    <row r="21" spans="1:4" x14ac:dyDescent="0.3">
      <c r="A21" s="3" t="s">
        <v>204</v>
      </c>
      <c r="B21" s="14">
        <f>B8-B13+B17</f>
        <v>0</v>
      </c>
      <c r="C21" s="14">
        <f>C8-C13+C17</f>
        <v>15835515.65000001</v>
      </c>
      <c r="D21" s="14">
        <f>D8-D13+D17</f>
        <v>25885739.39999989</v>
      </c>
    </row>
    <row r="22" spans="1:4" x14ac:dyDescent="0.3">
      <c r="A22" s="3"/>
      <c r="B22" s="91"/>
      <c r="C22" s="91"/>
      <c r="D22" s="91"/>
    </row>
    <row r="23" spans="1:4" x14ac:dyDescent="0.3">
      <c r="A23" s="3" t="s">
        <v>205</v>
      </c>
      <c r="B23" s="14">
        <f>B21-B11</f>
        <v>12000000</v>
      </c>
      <c r="C23" s="14">
        <f>C21-C11</f>
        <v>8835515.6500000097</v>
      </c>
      <c r="D23" s="14">
        <f>D21-D11</f>
        <v>18885739.39999989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206</v>
      </c>
      <c r="B25" s="14">
        <f>B23-B17</f>
        <v>12000000</v>
      </c>
      <c r="C25" s="14">
        <f>C23-C17</f>
        <v>-6784962.0099999905</v>
      </c>
      <c r="D25" s="14">
        <f>D23-D17</f>
        <v>3265261.7399998903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3">
      <c r="A29" s="3" t="s">
        <v>210</v>
      </c>
      <c r="B29" s="4">
        <f>B30+B31</f>
        <v>800000</v>
      </c>
      <c r="C29" s="4">
        <f>C30+C31</f>
        <v>843199.99</v>
      </c>
      <c r="D29" s="4">
        <f>D30+D31</f>
        <v>843199.99</v>
      </c>
    </row>
    <row r="30" spans="1:4" x14ac:dyDescent="0.3">
      <c r="A30" s="58" t="s">
        <v>211</v>
      </c>
      <c r="B30" s="171">
        <v>800000</v>
      </c>
      <c r="C30" s="171">
        <v>843199.99</v>
      </c>
      <c r="D30" s="171">
        <v>843199.99</v>
      </c>
    </row>
    <row r="31" spans="1:4" x14ac:dyDescent="0.3">
      <c r="A31" s="58" t="s">
        <v>212</v>
      </c>
      <c r="B31" s="171">
        <v>0</v>
      </c>
      <c r="C31" s="171">
        <v>0</v>
      </c>
      <c r="D31" s="171">
        <v>0</v>
      </c>
    </row>
    <row r="32" spans="1:4" x14ac:dyDescent="0.3">
      <c r="A32" s="45"/>
      <c r="B32" s="49"/>
      <c r="C32" s="49"/>
      <c r="D32" s="49"/>
    </row>
    <row r="33" spans="1:4" ht="14.4" customHeight="1" x14ac:dyDescent="0.3">
      <c r="A33" s="3" t="s">
        <v>213</v>
      </c>
      <c r="B33" s="4">
        <f>B25+B29</f>
        <v>12800000</v>
      </c>
      <c r="C33" s="4">
        <f>C25+C29</f>
        <v>-5941762.0199999902</v>
      </c>
      <c r="D33" s="4">
        <f>D25+D29</f>
        <v>4108461.7299998906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14.4" customHeight="1" x14ac:dyDescent="0.3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" customHeight="1" x14ac:dyDescent="0.3">
      <c r="A37" s="3" t="s">
        <v>215</v>
      </c>
      <c r="B37" s="4">
        <f>B38+B39</f>
        <v>0</v>
      </c>
      <c r="C37" s="4">
        <f>C38+C39</f>
        <v>19000000</v>
      </c>
      <c r="D37" s="4">
        <f>D38+D39</f>
        <v>19000000</v>
      </c>
    </row>
    <row r="38" spans="1:4" x14ac:dyDescent="0.3">
      <c r="A38" s="58" t="s">
        <v>216</v>
      </c>
      <c r="B38" s="47">
        <v>0</v>
      </c>
      <c r="C38" s="47">
        <v>19000000</v>
      </c>
      <c r="D38" s="47">
        <v>19000000</v>
      </c>
    </row>
    <row r="39" spans="1:4" x14ac:dyDescent="0.3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3">
      <c r="A40" s="3" t="s">
        <v>218</v>
      </c>
      <c r="B40" s="4">
        <f>B41+B42</f>
        <v>12000000</v>
      </c>
      <c r="C40" s="4">
        <f>C41+C42</f>
        <v>12000000</v>
      </c>
      <c r="D40" s="4">
        <f>D41+D42</f>
        <v>12000000</v>
      </c>
    </row>
    <row r="41" spans="1:4" x14ac:dyDescent="0.3">
      <c r="A41" s="58" t="s">
        <v>219</v>
      </c>
      <c r="B41" s="171">
        <v>12000000</v>
      </c>
      <c r="C41" s="171">
        <v>12000000</v>
      </c>
      <c r="D41" s="171">
        <v>12000000</v>
      </c>
    </row>
    <row r="42" spans="1:4" x14ac:dyDescent="0.3">
      <c r="A42" s="58" t="s">
        <v>220</v>
      </c>
      <c r="B42" s="171">
        <v>0</v>
      </c>
      <c r="C42" s="171">
        <v>0</v>
      </c>
      <c r="D42" s="171">
        <v>0</v>
      </c>
    </row>
    <row r="43" spans="1:4" x14ac:dyDescent="0.3">
      <c r="A43" s="45"/>
      <c r="B43" s="49"/>
      <c r="C43" s="49"/>
      <c r="D43" s="49"/>
    </row>
    <row r="44" spans="1:4" x14ac:dyDescent="0.3">
      <c r="A44" s="3" t="s">
        <v>221</v>
      </c>
      <c r="B44" s="4">
        <f>B37-B40</f>
        <v>-12000000</v>
      </c>
      <c r="C44" s="4">
        <f>C37-C40</f>
        <v>7000000</v>
      </c>
      <c r="D44" s="4">
        <f>D37-D40</f>
        <v>7000000</v>
      </c>
    </row>
    <row r="45" spans="1:4" x14ac:dyDescent="0.3">
      <c r="A45" s="20"/>
      <c r="B45" s="56"/>
      <c r="C45" s="56"/>
      <c r="D45" s="56"/>
    </row>
    <row r="47" spans="1:4" ht="28.8" x14ac:dyDescent="0.3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3">
      <c r="A48" s="95" t="s">
        <v>222</v>
      </c>
      <c r="B48" s="96">
        <f>B9</f>
        <v>269502371.50999999</v>
      </c>
      <c r="C48" s="96">
        <f>C9</f>
        <v>270948991.12</v>
      </c>
      <c r="D48" s="96">
        <f>D9</f>
        <v>270751969.88999999</v>
      </c>
    </row>
    <row r="49" spans="1:4" x14ac:dyDescent="0.3">
      <c r="A49" s="21" t="s">
        <v>223</v>
      </c>
      <c r="B49" s="4">
        <f>B50-B51</f>
        <v>-12000000</v>
      </c>
      <c r="C49" s="4">
        <f>C50-C51</f>
        <v>-6000000</v>
      </c>
      <c r="D49" s="4">
        <f>D50-D51</f>
        <v>-6000000</v>
      </c>
    </row>
    <row r="50" spans="1:4" x14ac:dyDescent="0.3">
      <c r="A50" s="97" t="s">
        <v>216</v>
      </c>
      <c r="B50" s="171">
        <v>0</v>
      </c>
      <c r="C50" s="171">
        <v>0</v>
      </c>
      <c r="D50" s="171">
        <v>0</v>
      </c>
    </row>
    <row r="51" spans="1:4" x14ac:dyDescent="0.3">
      <c r="A51" s="97" t="s">
        <v>219</v>
      </c>
      <c r="B51" s="171">
        <v>12000000</v>
      </c>
      <c r="C51" s="171">
        <v>6000000</v>
      </c>
      <c r="D51" s="171">
        <v>6000000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199</v>
      </c>
      <c r="B53" s="47">
        <f>B14</f>
        <v>232502371.50999999</v>
      </c>
      <c r="C53" s="47">
        <f>C14</f>
        <v>277273225.25</v>
      </c>
      <c r="D53" s="47">
        <f>D14</f>
        <v>269490192.97000003</v>
      </c>
    </row>
    <row r="54" spans="1:4" x14ac:dyDescent="0.3">
      <c r="A54" s="45"/>
      <c r="B54" s="49"/>
      <c r="C54" s="49"/>
      <c r="D54" s="49"/>
    </row>
    <row r="55" spans="1:4" x14ac:dyDescent="0.3">
      <c r="A55" s="58" t="s">
        <v>202</v>
      </c>
      <c r="B55" s="22">
        <v>0</v>
      </c>
      <c r="C55" s="47">
        <f>C18</f>
        <v>10212751.85</v>
      </c>
      <c r="D55" s="47">
        <f>D18</f>
        <v>10212751.85</v>
      </c>
    </row>
    <row r="56" spans="1:4" x14ac:dyDescent="0.3">
      <c r="A56" s="45"/>
      <c r="B56" s="49"/>
      <c r="C56" s="49"/>
      <c r="D56" s="49"/>
    </row>
    <row r="57" spans="1:4" x14ac:dyDescent="0.3">
      <c r="A57" s="18" t="s">
        <v>224</v>
      </c>
      <c r="B57" s="4">
        <f>B48+B49-B53+B55</f>
        <v>25000000</v>
      </c>
      <c r="C57" s="4">
        <f>C48+C49-C53+C55</f>
        <v>-2111482.2799999956</v>
      </c>
      <c r="D57" s="4">
        <f>D48+D49-D53+D55</f>
        <v>5474528.7699999567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225</v>
      </c>
      <c r="B59" s="4">
        <f>B57-B49</f>
        <v>37000000</v>
      </c>
      <c r="C59" s="4">
        <f>C57-C49</f>
        <v>3888517.7200000044</v>
      </c>
      <c r="D59" s="4">
        <f>D57-D49</f>
        <v>11474528.769999957</v>
      </c>
    </row>
    <row r="60" spans="1:4" x14ac:dyDescent="0.3">
      <c r="A60" s="55"/>
      <c r="B60" s="56"/>
      <c r="C60" s="56"/>
      <c r="D60" s="56"/>
    </row>
    <row r="62" spans="1:4" ht="28.8" x14ac:dyDescent="0.3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3">
      <c r="A63" s="95" t="s">
        <v>196</v>
      </c>
      <c r="B63" s="98">
        <f>B10</f>
        <v>124964384.48</v>
      </c>
      <c r="C63" s="98">
        <f>C10</f>
        <v>138275943.78</v>
      </c>
      <c r="D63" s="98">
        <f>D10</f>
        <v>138275943.78</v>
      </c>
    </row>
    <row r="64" spans="1:4" x14ac:dyDescent="0.3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227</v>
      </c>
      <c r="B68" s="94">
        <f>B15</f>
        <v>149964384.47999999</v>
      </c>
      <c r="C68" s="94">
        <f>C15</f>
        <v>138736671.66</v>
      </c>
      <c r="D68" s="94">
        <f>D15</f>
        <v>136272458.96000001</v>
      </c>
    </row>
    <row r="69" spans="1:4" x14ac:dyDescent="0.3">
      <c r="A69" s="45"/>
      <c r="B69" s="91"/>
      <c r="C69" s="91"/>
      <c r="D69" s="91"/>
    </row>
    <row r="70" spans="1:4" x14ac:dyDescent="0.3">
      <c r="A70" s="58" t="s">
        <v>203</v>
      </c>
      <c r="B70" s="16">
        <v>0</v>
      </c>
      <c r="C70" s="94">
        <f>C19</f>
        <v>5407725.8099999996</v>
      </c>
      <c r="D70" s="94">
        <f>D19</f>
        <v>5407725.8099999996</v>
      </c>
    </row>
    <row r="71" spans="1:4" x14ac:dyDescent="0.3">
      <c r="A71" s="45"/>
      <c r="B71" s="91"/>
      <c r="C71" s="91"/>
      <c r="D71" s="91"/>
    </row>
    <row r="72" spans="1:4" x14ac:dyDescent="0.3">
      <c r="A72" s="18" t="s">
        <v>228</v>
      </c>
      <c r="B72" s="14">
        <f>B63+B64-B68+B70</f>
        <v>-24999999.999999985</v>
      </c>
      <c r="C72" s="14">
        <f>C63+C64-C68+C70</f>
        <v>4946997.9300000044</v>
      </c>
      <c r="D72" s="14">
        <f>D63+D64-D68+D70</f>
        <v>7411210.6299999924</v>
      </c>
    </row>
    <row r="73" spans="1:4" x14ac:dyDescent="0.3">
      <c r="A73" s="45"/>
      <c r="B73" s="91"/>
      <c r="C73" s="91"/>
      <c r="D73" s="91"/>
    </row>
    <row r="74" spans="1:4" x14ac:dyDescent="0.3">
      <c r="A74" s="18" t="s">
        <v>229</v>
      </c>
      <c r="B74" s="14">
        <f>B72-B64</f>
        <v>-24999999.999999985</v>
      </c>
      <c r="C74" s="14">
        <f>C72-C64</f>
        <v>4946997.9300000044</v>
      </c>
      <c r="D74" s="14">
        <f>D72-D64</f>
        <v>7411210.6299999924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29 B37:D37 B48:D49 B63:D74 B12:D13 B16:D17 B20:D25 B18:B19 B32:D33 B43:D44 B52:D59 B39:D40 B3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1" zoomScale="75" zoomScaleNormal="75" workbookViewId="0">
      <selection activeCell="B73" sqref="B73:G74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79" t="s">
        <v>230</v>
      </c>
      <c r="B1" s="177"/>
      <c r="C1" s="177"/>
      <c r="D1" s="177"/>
      <c r="E1" s="177"/>
      <c r="F1" s="177"/>
      <c r="G1" s="178"/>
    </row>
    <row r="2" spans="1:7" x14ac:dyDescent="0.3">
      <c r="A2" s="110" t="str">
        <f>'Formato 1'!A2</f>
        <v>MUNICIPIO DE CORTAZAR, GTO</v>
      </c>
      <c r="B2" s="111"/>
      <c r="C2" s="111"/>
      <c r="D2" s="111"/>
      <c r="E2" s="111"/>
      <c r="F2" s="111"/>
      <c r="G2" s="112"/>
    </row>
    <row r="3" spans="1:7" x14ac:dyDescent="0.3">
      <c r="A3" s="113" t="s">
        <v>231</v>
      </c>
      <c r="B3" s="114"/>
      <c r="C3" s="114"/>
      <c r="D3" s="114"/>
      <c r="E3" s="114"/>
      <c r="F3" s="114"/>
      <c r="G3" s="115"/>
    </row>
    <row r="4" spans="1:7" x14ac:dyDescent="0.3">
      <c r="A4" s="113" t="str">
        <f>'Formato 3'!A4</f>
        <v>Del 1 de Enero al 31 de Diciembre de 2025 (b)</v>
      </c>
      <c r="B4" s="114"/>
      <c r="C4" s="114"/>
      <c r="D4" s="114"/>
      <c r="E4" s="114"/>
      <c r="F4" s="114"/>
      <c r="G4" s="115"/>
    </row>
    <row r="5" spans="1:7" x14ac:dyDescent="0.3">
      <c r="A5" s="116" t="s">
        <v>2</v>
      </c>
      <c r="B5" s="117"/>
      <c r="C5" s="117"/>
      <c r="D5" s="117"/>
      <c r="E5" s="117"/>
      <c r="F5" s="117"/>
      <c r="G5" s="118"/>
    </row>
    <row r="6" spans="1:7" x14ac:dyDescent="0.3">
      <c r="A6" s="172" t="s">
        <v>232</v>
      </c>
      <c r="B6" s="181" t="s">
        <v>233</v>
      </c>
      <c r="C6" s="181"/>
      <c r="D6" s="181"/>
      <c r="E6" s="181"/>
      <c r="F6" s="181"/>
      <c r="G6" s="181" t="s">
        <v>234</v>
      </c>
    </row>
    <row r="7" spans="1:7" ht="28.8" x14ac:dyDescent="0.3">
      <c r="A7" s="173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81"/>
    </row>
    <row r="8" spans="1:7" x14ac:dyDescent="0.3">
      <c r="A8" s="26" t="s">
        <v>239</v>
      </c>
      <c r="B8" s="91"/>
      <c r="C8" s="91"/>
      <c r="D8" s="91"/>
      <c r="E8" s="91"/>
      <c r="F8" s="91"/>
      <c r="G8" s="91"/>
    </row>
    <row r="9" spans="1:7" x14ac:dyDescent="0.3">
      <c r="A9" s="58" t="s">
        <v>240</v>
      </c>
      <c r="B9" s="47">
        <v>24369381.649999999</v>
      </c>
      <c r="C9" s="47">
        <v>3516377.42</v>
      </c>
      <c r="D9" s="47">
        <v>27885759.07</v>
      </c>
      <c r="E9" s="47">
        <v>25856482.359999999</v>
      </c>
      <c r="F9" s="47">
        <v>25856482.23</v>
      </c>
      <c r="G9" s="47">
        <v>1487100.58</v>
      </c>
    </row>
    <row r="10" spans="1:7" x14ac:dyDescent="0.3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</row>
    <row r="11" spans="1:7" x14ac:dyDescent="0.3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3">
      <c r="A12" s="58" t="s">
        <v>243</v>
      </c>
      <c r="B12" s="47">
        <v>23888477.289999999</v>
      </c>
      <c r="C12" s="47">
        <v>8155010.6100000003</v>
      </c>
      <c r="D12" s="47">
        <v>32043487.899999999</v>
      </c>
      <c r="E12" s="47">
        <v>25144949.559999999</v>
      </c>
      <c r="F12" s="47">
        <v>24947927.739999998</v>
      </c>
      <c r="G12" s="47">
        <v>1059450.45</v>
      </c>
    </row>
    <row r="13" spans="1:7" x14ac:dyDescent="0.3">
      <c r="A13" s="58" t="s">
        <v>244</v>
      </c>
      <c r="B13" s="47">
        <v>3096829.97</v>
      </c>
      <c r="C13" s="47">
        <v>-479500</v>
      </c>
      <c r="D13" s="47">
        <v>2617329.9700000002</v>
      </c>
      <c r="E13" s="47">
        <v>2039658.97</v>
      </c>
      <c r="F13" s="47">
        <v>2039659.35</v>
      </c>
      <c r="G13" s="47">
        <v>-1057170.6200000001</v>
      </c>
    </row>
    <row r="14" spans="1:7" x14ac:dyDescent="0.3">
      <c r="A14" s="58" t="s">
        <v>245</v>
      </c>
      <c r="B14" s="47">
        <v>3790728.16</v>
      </c>
      <c r="C14" s="47">
        <v>4690471.6100000003</v>
      </c>
      <c r="D14" s="47">
        <v>8481199.7699999996</v>
      </c>
      <c r="E14" s="47">
        <v>6312576.2699999996</v>
      </c>
      <c r="F14" s="47">
        <v>6312576.6100000003</v>
      </c>
      <c r="G14" s="47">
        <v>2521848.4500000002</v>
      </c>
    </row>
    <row r="15" spans="1:7" x14ac:dyDescent="0.3">
      <c r="A15" s="58" t="s">
        <v>246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3">
      <c r="A16" s="92" t="s">
        <v>247</v>
      </c>
      <c r="B16" s="47">
        <v>183220063.71000001</v>
      </c>
      <c r="C16" s="47">
        <v>5840873.9900000002</v>
      </c>
      <c r="D16" s="47">
        <v>189060937.69999999</v>
      </c>
      <c r="E16" s="47">
        <v>188377006.21000001</v>
      </c>
      <c r="F16" s="47">
        <v>188377006.21000001</v>
      </c>
      <c r="G16" s="47">
        <v>5156942.5</v>
      </c>
    </row>
    <row r="17" spans="1:7" x14ac:dyDescent="0.3">
      <c r="A17" s="77" t="s">
        <v>248</v>
      </c>
      <c r="B17" s="47">
        <v>125046403.14</v>
      </c>
      <c r="C17" s="47">
        <v>1507297.73</v>
      </c>
      <c r="D17" s="47">
        <v>126553700.87</v>
      </c>
      <c r="E17" s="47">
        <v>125879938.16</v>
      </c>
      <c r="F17" s="47">
        <v>125879938.16</v>
      </c>
      <c r="G17" s="47">
        <v>833535.02</v>
      </c>
    </row>
    <row r="18" spans="1:7" x14ac:dyDescent="0.3">
      <c r="A18" s="77" t="s">
        <v>249</v>
      </c>
      <c r="B18" s="47">
        <v>40646862.109999999</v>
      </c>
      <c r="C18" s="47">
        <v>-34238.11</v>
      </c>
      <c r="D18" s="47">
        <v>40612624</v>
      </c>
      <c r="E18" s="47">
        <v>40612624.490000002</v>
      </c>
      <c r="F18" s="47">
        <v>40612624.490000002</v>
      </c>
      <c r="G18" s="47">
        <v>-34237.620000000003</v>
      </c>
    </row>
    <row r="19" spans="1:7" x14ac:dyDescent="0.3">
      <c r="A19" s="77" t="s">
        <v>250</v>
      </c>
      <c r="B19" s="47">
        <v>7880670.3899999997</v>
      </c>
      <c r="C19" s="47">
        <v>1704994.72</v>
      </c>
      <c r="D19" s="47">
        <v>9585665.1099999994</v>
      </c>
      <c r="E19" s="47">
        <v>9590657.2899999991</v>
      </c>
      <c r="F19" s="47">
        <v>9590657.2899999991</v>
      </c>
      <c r="G19" s="47">
        <v>1709986.9</v>
      </c>
    </row>
    <row r="20" spans="1:7" x14ac:dyDescent="0.3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3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3">
      <c r="A22" s="77" t="s">
        <v>253</v>
      </c>
      <c r="B22" s="47">
        <v>3344764.21</v>
      </c>
      <c r="C22" s="47">
        <v>-290952.89</v>
      </c>
      <c r="D22" s="47">
        <v>3053811.32</v>
      </c>
      <c r="E22" s="47">
        <v>3053811.32</v>
      </c>
      <c r="F22" s="47">
        <v>3053811.32</v>
      </c>
      <c r="G22" s="47">
        <v>-290952.89</v>
      </c>
    </row>
    <row r="23" spans="1:7" x14ac:dyDescent="0.3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3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3">
      <c r="A25" s="77" t="s">
        <v>256</v>
      </c>
      <c r="B25" s="47">
        <v>2466417.0299999998</v>
      </c>
      <c r="C25" s="47">
        <v>-1290.08</v>
      </c>
      <c r="D25" s="47">
        <v>2465126.9500000002</v>
      </c>
      <c r="E25" s="47">
        <v>2465126.9500000002</v>
      </c>
      <c r="F25" s="47">
        <v>2465126.9500000002</v>
      </c>
      <c r="G25" s="47">
        <v>-1290.08</v>
      </c>
    </row>
    <row r="26" spans="1:7" x14ac:dyDescent="0.3">
      <c r="A26" s="77" t="s">
        <v>257</v>
      </c>
      <c r="B26" s="47">
        <v>3834946.83</v>
      </c>
      <c r="C26" s="47">
        <v>2955062.62</v>
      </c>
      <c r="D26" s="47">
        <v>6790009.4500000002</v>
      </c>
      <c r="E26" s="47">
        <v>6774848</v>
      </c>
      <c r="F26" s="47">
        <v>6774848</v>
      </c>
      <c r="G26" s="47">
        <v>2939901.17</v>
      </c>
    </row>
    <row r="27" spans="1:7" x14ac:dyDescent="0.3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</row>
    <row r="28" spans="1:7" x14ac:dyDescent="0.3">
      <c r="A28" s="58" t="s">
        <v>259</v>
      </c>
      <c r="B28" s="47">
        <v>4315523.3899999997</v>
      </c>
      <c r="C28" s="47">
        <v>-1357027.21</v>
      </c>
      <c r="D28" s="47">
        <v>2958496.18</v>
      </c>
      <c r="E28" s="47">
        <v>2993028.87</v>
      </c>
      <c r="F28" s="47">
        <v>2993028.87</v>
      </c>
      <c r="G28" s="47">
        <v>-1322494.52</v>
      </c>
    </row>
    <row r="29" spans="1:7" x14ac:dyDescent="0.3">
      <c r="A29" s="77" t="s">
        <v>260</v>
      </c>
      <c r="B29" s="47">
        <v>7181.55</v>
      </c>
      <c r="C29" s="47">
        <v>590.26</v>
      </c>
      <c r="D29" s="47">
        <v>7771.81</v>
      </c>
      <c r="E29" s="47">
        <v>7771.8</v>
      </c>
      <c r="F29" s="47">
        <v>7771.8</v>
      </c>
      <c r="G29" s="47">
        <v>590.25</v>
      </c>
    </row>
    <row r="30" spans="1:7" x14ac:dyDescent="0.3">
      <c r="A30" s="77" t="s">
        <v>261</v>
      </c>
      <c r="B30" s="47">
        <v>312430.08000000002</v>
      </c>
      <c r="C30" s="47">
        <v>6463.68</v>
      </c>
      <c r="D30" s="47">
        <v>318893.76</v>
      </c>
      <c r="E30" s="47">
        <v>318893.76</v>
      </c>
      <c r="F30" s="47">
        <v>318893.76</v>
      </c>
      <c r="G30" s="47">
        <v>6463.68</v>
      </c>
    </row>
    <row r="31" spans="1:7" x14ac:dyDescent="0.3">
      <c r="A31" s="77" t="s">
        <v>262</v>
      </c>
      <c r="B31" s="47">
        <v>2295911.7599999998</v>
      </c>
      <c r="C31" s="47">
        <v>-330252.65999999997</v>
      </c>
      <c r="D31" s="47">
        <v>1965659.1</v>
      </c>
      <c r="E31" s="47">
        <v>1965659.1</v>
      </c>
      <c r="F31" s="47">
        <v>1965659.1</v>
      </c>
      <c r="G31" s="47">
        <v>-330252.65999999997</v>
      </c>
    </row>
    <row r="32" spans="1:7" x14ac:dyDescent="0.3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 x14ac:dyDescent="0.3">
      <c r="A33" s="77" t="s">
        <v>264</v>
      </c>
      <c r="B33" s="47">
        <v>1700000</v>
      </c>
      <c r="C33" s="47">
        <v>-1033828.49</v>
      </c>
      <c r="D33" s="47">
        <v>666171.51</v>
      </c>
      <c r="E33" s="47">
        <v>700704.21</v>
      </c>
      <c r="F33" s="47">
        <v>700704.21</v>
      </c>
      <c r="G33" s="47">
        <v>-999295.79</v>
      </c>
    </row>
    <row r="34" spans="1:7" ht="14.4" customHeight="1" x14ac:dyDescent="0.3">
      <c r="A34" s="58" t="s">
        <v>265</v>
      </c>
      <c r="B34" s="47">
        <v>26821367.34</v>
      </c>
      <c r="C34" s="47">
        <v>-16638146.51</v>
      </c>
      <c r="D34" s="47">
        <v>10183220.83</v>
      </c>
      <c r="E34" s="47">
        <v>20225284.870000001</v>
      </c>
      <c r="F34" s="47">
        <v>20225284.870000001</v>
      </c>
      <c r="G34" s="47">
        <v>-6596082.4699999997</v>
      </c>
    </row>
    <row r="35" spans="1:7" ht="14.4" customHeight="1" x14ac:dyDescent="0.3">
      <c r="A35" s="58" t="s">
        <v>266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" customHeight="1" x14ac:dyDescent="0.3">
      <c r="A36" s="77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" customHeight="1" x14ac:dyDescent="0.3">
      <c r="A37" s="58" t="s">
        <v>268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</row>
    <row r="38" spans="1:7" x14ac:dyDescent="0.3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x14ac:dyDescent="0.3">
      <c r="A39" s="77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271</v>
      </c>
      <c r="B41" s="4">
        <f t="shared" ref="B41:G41" si="0">SUM(B9,B10,B11,B12,B13,B14,B15,B16,B28,B34,B35,B37)</f>
        <v>269502371.50999999</v>
      </c>
      <c r="C41" s="4">
        <f t="shared" si="0"/>
        <v>3728059.910000002</v>
      </c>
      <c r="D41" s="4">
        <f t="shared" si="0"/>
        <v>273230431.41999996</v>
      </c>
      <c r="E41" s="4">
        <f t="shared" si="0"/>
        <v>270948987.11000001</v>
      </c>
      <c r="F41" s="4">
        <f t="shared" si="0"/>
        <v>270751965.88</v>
      </c>
      <c r="G41" s="4">
        <f t="shared" si="0"/>
        <v>1249594.3700000001</v>
      </c>
    </row>
    <row r="42" spans="1:7" x14ac:dyDescent="0.3">
      <c r="A42" s="3" t="s">
        <v>272</v>
      </c>
      <c r="B42" s="93"/>
      <c r="C42" s="93"/>
      <c r="D42" s="93"/>
      <c r="E42" s="93"/>
      <c r="F42" s="93"/>
      <c r="G42" s="4">
        <f>IF(G41&gt;0,G41,0)</f>
        <v>1249594.3700000001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273</v>
      </c>
      <c r="B44" s="49"/>
      <c r="C44" s="49"/>
      <c r="D44" s="49"/>
      <c r="E44" s="49"/>
      <c r="F44" s="49"/>
      <c r="G44" s="49"/>
    </row>
    <row r="45" spans="1:7" x14ac:dyDescent="0.3">
      <c r="A45" s="58" t="s">
        <v>274</v>
      </c>
      <c r="B45" s="47">
        <v>124964384.48</v>
      </c>
      <c r="C45" s="47">
        <v>14377938.99</v>
      </c>
      <c r="D45" s="47">
        <v>139342323.47</v>
      </c>
      <c r="E45" s="47">
        <v>138275943.78</v>
      </c>
      <c r="F45" s="47">
        <v>138275943.78</v>
      </c>
      <c r="G45" s="47">
        <v>13311559.300000001</v>
      </c>
    </row>
    <row r="46" spans="1:7" x14ac:dyDescent="0.3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3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3">
      <c r="A48" s="80" t="s">
        <v>277</v>
      </c>
      <c r="B48" s="47">
        <v>32103588.960000001</v>
      </c>
      <c r="C48" s="47">
        <v>6691133.5700000003</v>
      </c>
      <c r="D48" s="47">
        <v>38794722.530000001</v>
      </c>
      <c r="E48" s="47">
        <v>38068750.619999997</v>
      </c>
      <c r="F48" s="47">
        <v>38068750.619999997</v>
      </c>
      <c r="G48" s="47">
        <v>5965161.6600000001</v>
      </c>
    </row>
    <row r="49" spans="1:7" ht="28.8" x14ac:dyDescent="0.3">
      <c r="A49" s="80" t="s">
        <v>278</v>
      </c>
      <c r="B49" s="47">
        <v>92860795.519999996</v>
      </c>
      <c r="C49" s="47">
        <v>3008332.43</v>
      </c>
      <c r="D49" s="47">
        <v>95869127.950000003</v>
      </c>
      <c r="E49" s="47">
        <v>95896258.099999994</v>
      </c>
      <c r="F49" s="47">
        <v>95896258.099999994</v>
      </c>
      <c r="G49" s="47">
        <v>3035462.58</v>
      </c>
    </row>
    <row r="50" spans="1:7" x14ac:dyDescent="0.3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3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3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3">
      <c r="A53" s="77" t="s">
        <v>282</v>
      </c>
      <c r="B53" s="47">
        <v>0</v>
      </c>
      <c r="C53" s="47">
        <v>4678472.99</v>
      </c>
      <c r="D53" s="47">
        <v>4678472.99</v>
      </c>
      <c r="E53" s="47">
        <v>4310935.0599999996</v>
      </c>
      <c r="F53" s="47">
        <v>4310935.0599999996</v>
      </c>
      <c r="G53" s="47">
        <v>4310935.0599999996</v>
      </c>
    </row>
    <row r="54" spans="1:7" x14ac:dyDescent="0.3">
      <c r="A54" s="58" t="s">
        <v>283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3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3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3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3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3">
      <c r="A59" s="58" t="s">
        <v>288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3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3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</row>
    <row r="62" spans="1:7" x14ac:dyDescent="0.3">
      <c r="A62" s="58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3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293</v>
      </c>
      <c r="B65" s="4">
        <f t="shared" ref="B65:G65" si="1">B45+B54+B59+B62+B63</f>
        <v>124964384.48</v>
      </c>
      <c r="C65" s="4">
        <f t="shared" si="1"/>
        <v>14377938.99</v>
      </c>
      <c r="D65" s="4">
        <f t="shared" si="1"/>
        <v>139342323.47</v>
      </c>
      <c r="E65" s="4">
        <f t="shared" si="1"/>
        <v>138275943.78</v>
      </c>
      <c r="F65" s="4">
        <f t="shared" si="1"/>
        <v>138275943.78</v>
      </c>
      <c r="G65" s="4">
        <f t="shared" si="1"/>
        <v>13311559.300000001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294</v>
      </c>
      <c r="B67" s="4">
        <f t="shared" ref="B67:G67" si="2">B68</f>
        <v>0</v>
      </c>
      <c r="C67" s="4">
        <f t="shared" si="2"/>
        <v>19000000</v>
      </c>
      <c r="D67" s="4">
        <f t="shared" si="2"/>
        <v>19000000</v>
      </c>
      <c r="E67" s="4">
        <f t="shared" si="2"/>
        <v>19000000</v>
      </c>
      <c r="F67" s="4">
        <f t="shared" si="2"/>
        <v>19000000</v>
      </c>
      <c r="G67" s="4">
        <f t="shared" si="2"/>
        <v>19000000</v>
      </c>
    </row>
    <row r="68" spans="1:7" x14ac:dyDescent="0.3">
      <c r="A68" s="58" t="s">
        <v>295</v>
      </c>
      <c r="B68" s="47">
        <v>0</v>
      </c>
      <c r="C68" s="47">
        <v>19000000</v>
      </c>
      <c r="D68" s="47">
        <v>19000000</v>
      </c>
      <c r="E68" s="47">
        <v>19000000</v>
      </c>
      <c r="F68" s="47">
        <v>19000000</v>
      </c>
      <c r="G68" s="47">
        <v>19000000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296</v>
      </c>
      <c r="B70" s="4">
        <f t="shared" ref="B70:G70" si="3">B41+B65+B67</f>
        <v>394466755.99000001</v>
      </c>
      <c r="C70" s="4">
        <f t="shared" si="3"/>
        <v>37105998.900000006</v>
      </c>
      <c r="D70" s="4">
        <f t="shared" si="3"/>
        <v>431572754.88999999</v>
      </c>
      <c r="E70" s="4">
        <f t="shared" si="3"/>
        <v>428224930.88999999</v>
      </c>
      <c r="F70" s="4">
        <f t="shared" si="3"/>
        <v>428027909.65999997</v>
      </c>
      <c r="G70" s="4">
        <f t="shared" si="3"/>
        <v>33561153.670000002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297</v>
      </c>
      <c r="B72" s="49"/>
      <c r="C72" s="49"/>
      <c r="D72" s="49"/>
      <c r="E72" s="49"/>
      <c r="F72" s="49"/>
      <c r="G72" s="49"/>
    </row>
    <row r="73" spans="1:7" x14ac:dyDescent="0.3">
      <c r="A73" s="67" t="s">
        <v>298</v>
      </c>
      <c r="B73" s="47">
        <v>0</v>
      </c>
      <c r="C73" s="47">
        <v>19000000</v>
      </c>
      <c r="D73" s="47">
        <v>19000000</v>
      </c>
      <c r="E73" s="47">
        <v>19000000</v>
      </c>
      <c r="F73" s="47">
        <v>19000000</v>
      </c>
      <c r="G73" s="47">
        <v>19000000</v>
      </c>
    </row>
    <row r="74" spans="1:7" ht="28.8" x14ac:dyDescent="0.3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3">
      <c r="A75" s="18" t="s">
        <v>300</v>
      </c>
      <c r="B75" s="4">
        <f t="shared" ref="B75:G75" si="4">B73+B74</f>
        <v>0</v>
      </c>
      <c r="C75" s="4">
        <f t="shared" si="4"/>
        <v>19000000</v>
      </c>
      <c r="D75" s="4">
        <f t="shared" si="4"/>
        <v>19000000</v>
      </c>
      <c r="E75" s="4">
        <f t="shared" si="4"/>
        <v>19000000</v>
      </c>
      <c r="F75" s="4">
        <f t="shared" si="4"/>
        <v>19000000</v>
      </c>
      <c r="G75" s="4">
        <f t="shared" si="4"/>
        <v>19000000</v>
      </c>
    </row>
    <row r="76" spans="1:7" x14ac:dyDescent="0.3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0:F44 B64:F67 G64:G67 G40:G44 B69:F72 G69:G72 B75:F75 G75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18" zoomScale="75" zoomScaleNormal="75" workbookViewId="0">
      <selection activeCell="B9" sqref="B9:G159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76" t="s">
        <v>301</v>
      </c>
      <c r="B1" s="177"/>
      <c r="C1" s="177"/>
      <c r="D1" s="177"/>
      <c r="E1" s="177"/>
      <c r="F1" s="177"/>
      <c r="G1" s="178"/>
    </row>
    <row r="2" spans="1:7" x14ac:dyDescent="0.3">
      <c r="A2" s="125" t="str">
        <f>'Formato 1'!A2</f>
        <v>MUNICIPIO DE CORTAZAR, GTO</v>
      </c>
      <c r="B2" s="125"/>
      <c r="C2" s="125"/>
      <c r="D2" s="125"/>
      <c r="E2" s="125"/>
      <c r="F2" s="125"/>
      <c r="G2" s="125"/>
    </row>
    <row r="3" spans="1:7" x14ac:dyDescent="0.3">
      <c r="A3" s="126" t="s">
        <v>302</v>
      </c>
      <c r="B3" s="126"/>
      <c r="C3" s="126"/>
      <c r="D3" s="126"/>
      <c r="E3" s="126"/>
      <c r="F3" s="126"/>
      <c r="G3" s="126"/>
    </row>
    <row r="4" spans="1:7" x14ac:dyDescent="0.3">
      <c r="A4" s="126" t="s">
        <v>303</v>
      </c>
      <c r="B4" s="126"/>
      <c r="C4" s="126"/>
      <c r="D4" s="126"/>
      <c r="E4" s="126"/>
      <c r="F4" s="126"/>
      <c r="G4" s="126"/>
    </row>
    <row r="5" spans="1:7" x14ac:dyDescent="0.3">
      <c r="A5" s="126" t="str">
        <f>'Formato 3'!A4</f>
        <v>Del 1 de Enero al 31 de Diciembre de 2025 (b)</v>
      </c>
      <c r="B5" s="126"/>
      <c r="C5" s="126"/>
      <c r="D5" s="126"/>
      <c r="E5" s="126"/>
      <c r="F5" s="126"/>
      <c r="G5" s="126"/>
    </row>
    <row r="6" spans="1:7" x14ac:dyDescent="0.3">
      <c r="A6" s="127" t="s">
        <v>2</v>
      </c>
      <c r="B6" s="127"/>
      <c r="C6" s="127"/>
      <c r="D6" s="127"/>
      <c r="E6" s="127"/>
      <c r="F6" s="127"/>
      <c r="G6" s="127"/>
    </row>
    <row r="7" spans="1:7" x14ac:dyDescent="0.3">
      <c r="A7" s="174" t="s">
        <v>6</v>
      </c>
      <c r="B7" s="174" t="s">
        <v>304</v>
      </c>
      <c r="C7" s="174"/>
      <c r="D7" s="174"/>
      <c r="E7" s="174"/>
      <c r="F7" s="174"/>
      <c r="G7" s="182" t="s">
        <v>305</v>
      </c>
    </row>
    <row r="8" spans="1:7" ht="28.8" x14ac:dyDescent="0.3">
      <c r="A8" s="174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74"/>
    </row>
    <row r="9" spans="1:7" x14ac:dyDescent="0.3">
      <c r="A9" s="27" t="s">
        <v>310</v>
      </c>
      <c r="B9" s="83">
        <v>244502371.50999999</v>
      </c>
      <c r="C9" s="83">
        <v>48717757.359999999</v>
      </c>
      <c r="D9" s="83">
        <v>293220128.87</v>
      </c>
      <c r="E9" s="83">
        <v>289273225.25</v>
      </c>
      <c r="F9" s="83">
        <v>281490192.97000003</v>
      </c>
      <c r="G9" s="83">
        <v>3946903.62</v>
      </c>
    </row>
    <row r="10" spans="1:7" x14ac:dyDescent="0.3">
      <c r="A10" s="84" t="s">
        <v>311</v>
      </c>
      <c r="B10" s="83">
        <v>120274718.12</v>
      </c>
      <c r="C10" s="83">
        <v>7537019.2000000002</v>
      </c>
      <c r="D10" s="83">
        <v>127811737.31999999</v>
      </c>
      <c r="E10" s="83">
        <v>127790819.23</v>
      </c>
      <c r="F10" s="83">
        <v>127696567.01000001</v>
      </c>
      <c r="G10" s="83">
        <v>20918.09</v>
      </c>
    </row>
    <row r="11" spans="1:7" x14ac:dyDescent="0.3">
      <c r="A11" s="85" t="s">
        <v>312</v>
      </c>
      <c r="B11" s="75">
        <v>34618770.350000001</v>
      </c>
      <c r="C11" s="75">
        <v>10198454.310000001</v>
      </c>
      <c r="D11" s="75">
        <v>44817224.659999996</v>
      </c>
      <c r="E11" s="75">
        <v>44817224.659999996</v>
      </c>
      <c r="F11" s="75">
        <v>44817224.659999996</v>
      </c>
      <c r="G11" s="75">
        <v>0</v>
      </c>
    </row>
    <row r="12" spans="1:7" x14ac:dyDescent="0.3">
      <c r="A12" s="85" t="s">
        <v>313</v>
      </c>
      <c r="B12" s="75">
        <v>7993321.9800000004</v>
      </c>
      <c r="C12" s="75">
        <v>878772.03</v>
      </c>
      <c r="D12" s="75">
        <v>8872094.0099999998</v>
      </c>
      <c r="E12" s="75">
        <v>8872094.0099999998</v>
      </c>
      <c r="F12" s="75">
        <v>8872094.0099999998</v>
      </c>
      <c r="G12" s="75">
        <v>0</v>
      </c>
    </row>
    <row r="13" spans="1:7" x14ac:dyDescent="0.3">
      <c r="A13" s="85" t="s">
        <v>314</v>
      </c>
      <c r="B13" s="75">
        <v>9392542.7899999991</v>
      </c>
      <c r="C13" s="75">
        <v>-1684892.86</v>
      </c>
      <c r="D13" s="75">
        <v>7707649.9299999997</v>
      </c>
      <c r="E13" s="75">
        <v>7707649.9299999997</v>
      </c>
      <c r="F13" s="75">
        <v>7707649.9299999997</v>
      </c>
      <c r="G13" s="75">
        <v>0</v>
      </c>
    </row>
    <row r="14" spans="1:7" x14ac:dyDescent="0.3">
      <c r="A14" s="85" t="s">
        <v>315</v>
      </c>
      <c r="B14" s="75">
        <v>14758326.800000001</v>
      </c>
      <c r="C14" s="75">
        <v>-7771369.8600000003</v>
      </c>
      <c r="D14" s="75">
        <v>6986956.9400000004</v>
      </c>
      <c r="E14" s="75">
        <v>6966038.8499999996</v>
      </c>
      <c r="F14" s="75">
        <v>6966038.8499999996</v>
      </c>
      <c r="G14" s="75">
        <v>20918.09</v>
      </c>
    </row>
    <row r="15" spans="1:7" x14ac:dyDescent="0.3">
      <c r="A15" s="85" t="s">
        <v>316</v>
      </c>
      <c r="B15" s="75">
        <v>53511756.200000003</v>
      </c>
      <c r="C15" s="75">
        <v>5916055.5800000001</v>
      </c>
      <c r="D15" s="75">
        <v>59427811.780000001</v>
      </c>
      <c r="E15" s="75">
        <v>59427811.780000001</v>
      </c>
      <c r="F15" s="75">
        <v>59333559.560000002</v>
      </c>
      <c r="G15" s="75">
        <v>0</v>
      </c>
    </row>
    <row r="16" spans="1:7" x14ac:dyDescent="0.3">
      <c r="A16" s="85" t="s">
        <v>317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85" t="s">
        <v>318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84" t="s">
        <v>319</v>
      </c>
      <c r="B18" s="83">
        <v>15123601.07</v>
      </c>
      <c r="C18" s="83">
        <v>10172987.470000001</v>
      </c>
      <c r="D18" s="83">
        <v>25296588.539999999</v>
      </c>
      <c r="E18" s="83">
        <v>24774457.050000001</v>
      </c>
      <c r="F18" s="83">
        <v>22701670.829999998</v>
      </c>
      <c r="G18" s="83">
        <v>522131.49</v>
      </c>
    </row>
    <row r="19" spans="1:7" x14ac:dyDescent="0.3">
      <c r="A19" s="85" t="s">
        <v>320</v>
      </c>
      <c r="B19" s="75">
        <v>2844648.98</v>
      </c>
      <c r="C19" s="75">
        <v>3245776.53</v>
      </c>
      <c r="D19" s="75">
        <v>6090425.5099999998</v>
      </c>
      <c r="E19" s="75">
        <v>5911477.46</v>
      </c>
      <c r="F19" s="75">
        <v>5410131.4400000004</v>
      </c>
      <c r="G19" s="75">
        <v>178948.05</v>
      </c>
    </row>
    <row r="20" spans="1:7" x14ac:dyDescent="0.3">
      <c r="A20" s="85" t="s">
        <v>321</v>
      </c>
      <c r="B20" s="75">
        <v>699800</v>
      </c>
      <c r="C20" s="75">
        <v>619790.94999999995</v>
      </c>
      <c r="D20" s="75">
        <v>1319590.95</v>
      </c>
      <c r="E20" s="75">
        <v>1285997.98</v>
      </c>
      <c r="F20" s="75">
        <v>1240815.58</v>
      </c>
      <c r="G20" s="75">
        <v>33592.97</v>
      </c>
    </row>
    <row r="21" spans="1:7" x14ac:dyDescent="0.3">
      <c r="A21" s="85" t="s">
        <v>322</v>
      </c>
      <c r="B21" s="75">
        <v>10000</v>
      </c>
      <c r="C21" s="75">
        <v>74332</v>
      </c>
      <c r="D21" s="75">
        <v>84332</v>
      </c>
      <c r="E21" s="75">
        <v>84332</v>
      </c>
      <c r="F21" s="75">
        <v>84332</v>
      </c>
      <c r="G21" s="75">
        <v>0</v>
      </c>
    </row>
    <row r="22" spans="1:7" x14ac:dyDescent="0.3">
      <c r="A22" s="85" t="s">
        <v>323</v>
      </c>
      <c r="B22" s="75">
        <v>2211099.2400000002</v>
      </c>
      <c r="C22" s="75">
        <v>3530715.92</v>
      </c>
      <c r="D22" s="75">
        <v>5741815.1600000001</v>
      </c>
      <c r="E22" s="75">
        <v>5521274.3099999996</v>
      </c>
      <c r="F22" s="75">
        <v>5428789.54</v>
      </c>
      <c r="G22" s="75">
        <v>220540.85</v>
      </c>
    </row>
    <row r="23" spans="1:7" x14ac:dyDescent="0.3">
      <c r="A23" s="85" t="s">
        <v>324</v>
      </c>
      <c r="B23" s="75">
        <v>574500</v>
      </c>
      <c r="C23" s="75">
        <v>478191.75</v>
      </c>
      <c r="D23" s="75">
        <v>1052691.75</v>
      </c>
      <c r="E23" s="75">
        <v>1049750.8600000001</v>
      </c>
      <c r="F23" s="75">
        <v>1000691.06</v>
      </c>
      <c r="G23" s="75">
        <v>2940.89</v>
      </c>
    </row>
    <row r="24" spans="1:7" x14ac:dyDescent="0.3">
      <c r="A24" s="85" t="s">
        <v>325</v>
      </c>
      <c r="B24" s="75">
        <v>5940695.5700000003</v>
      </c>
      <c r="C24" s="75">
        <v>1578263.62</v>
      </c>
      <c r="D24" s="75">
        <v>7518959.1900000004</v>
      </c>
      <c r="E24" s="75">
        <v>7464518.46</v>
      </c>
      <c r="F24" s="75">
        <v>6168382.4699999997</v>
      </c>
      <c r="G24" s="75">
        <v>54440.73</v>
      </c>
    </row>
    <row r="25" spans="1:7" x14ac:dyDescent="0.3">
      <c r="A25" s="85" t="s">
        <v>326</v>
      </c>
      <c r="B25" s="75">
        <v>1900000</v>
      </c>
      <c r="C25" s="75">
        <v>545603.4</v>
      </c>
      <c r="D25" s="75">
        <v>2445603.4</v>
      </c>
      <c r="E25" s="75">
        <v>2422983.4</v>
      </c>
      <c r="F25" s="75">
        <v>2418152</v>
      </c>
      <c r="G25" s="75">
        <v>22620</v>
      </c>
    </row>
    <row r="26" spans="1:7" x14ac:dyDescent="0.3">
      <c r="A26" s="85" t="s">
        <v>327</v>
      </c>
      <c r="B26" s="75">
        <v>0</v>
      </c>
      <c r="C26" s="75">
        <v>29723.32</v>
      </c>
      <c r="D26" s="75">
        <v>29723.32</v>
      </c>
      <c r="E26" s="75">
        <v>29723.32</v>
      </c>
      <c r="F26" s="75">
        <v>29723.32</v>
      </c>
      <c r="G26" s="75">
        <v>0</v>
      </c>
    </row>
    <row r="27" spans="1:7" x14ac:dyDescent="0.3">
      <c r="A27" s="85" t="s">
        <v>328</v>
      </c>
      <c r="B27" s="75">
        <v>942857.28</v>
      </c>
      <c r="C27" s="75">
        <v>70589.98</v>
      </c>
      <c r="D27" s="75">
        <v>1013447.26</v>
      </c>
      <c r="E27" s="75">
        <v>1004399.26</v>
      </c>
      <c r="F27" s="75">
        <v>920653.42</v>
      </c>
      <c r="G27" s="75">
        <v>9048</v>
      </c>
    </row>
    <row r="28" spans="1:7" x14ac:dyDescent="0.3">
      <c r="A28" s="84" t="s">
        <v>329</v>
      </c>
      <c r="B28" s="83">
        <v>54864678.07</v>
      </c>
      <c r="C28" s="83">
        <v>39693527.039999999</v>
      </c>
      <c r="D28" s="83">
        <v>94558205.109999999</v>
      </c>
      <c r="E28" s="83">
        <v>94019029.430000007</v>
      </c>
      <c r="F28" s="83">
        <v>88884858.439999998</v>
      </c>
      <c r="G28" s="83">
        <v>539175.68000000005</v>
      </c>
    </row>
    <row r="29" spans="1:7" x14ac:dyDescent="0.3">
      <c r="A29" s="85" t="s">
        <v>330</v>
      </c>
      <c r="B29" s="75">
        <v>16236088.25</v>
      </c>
      <c r="C29" s="75">
        <v>2024376.59</v>
      </c>
      <c r="D29" s="75">
        <v>18260464.84</v>
      </c>
      <c r="E29" s="75">
        <v>18223608.109999999</v>
      </c>
      <c r="F29" s="75">
        <v>17593202.949999999</v>
      </c>
      <c r="G29" s="75">
        <v>36856.730000000003</v>
      </c>
    </row>
    <row r="30" spans="1:7" x14ac:dyDescent="0.3">
      <c r="A30" s="85" t="s">
        <v>331</v>
      </c>
      <c r="B30" s="75">
        <v>3937548.6</v>
      </c>
      <c r="C30" s="75">
        <v>6571464.7000000002</v>
      </c>
      <c r="D30" s="75">
        <v>10509013.300000001</v>
      </c>
      <c r="E30" s="75">
        <v>10455943.300000001</v>
      </c>
      <c r="F30" s="75">
        <v>9428612.6300000008</v>
      </c>
      <c r="G30" s="75">
        <v>53070</v>
      </c>
    </row>
    <row r="31" spans="1:7" x14ac:dyDescent="0.3">
      <c r="A31" s="85" t="s">
        <v>332</v>
      </c>
      <c r="B31" s="75">
        <v>5673989.2599999998</v>
      </c>
      <c r="C31" s="75">
        <v>2498306.1</v>
      </c>
      <c r="D31" s="75">
        <v>8172295.3600000003</v>
      </c>
      <c r="E31" s="75">
        <v>7898638.1100000003</v>
      </c>
      <c r="F31" s="75">
        <v>6821864.7999999998</v>
      </c>
      <c r="G31" s="75">
        <v>273657.25</v>
      </c>
    </row>
    <row r="32" spans="1:7" x14ac:dyDescent="0.3">
      <c r="A32" s="85" t="s">
        <v>333</v>
      </c>
      <c r="B32" s="75">
        <v>990000</v>
      </c>
      <c r="C32" s="75">
        <v>1879269.32</v>
      </c>
      <c r="D32" s="75">
        <v>2869269.32</v>
      </c>
      <c r="E32" s="75">
        <v>2825899.23</v>
      </c>
      <c r="F32" s="75">
        <v>2825899.23</v>
      </c>
      <c r="G32" s="75">
        <v>43370.09</v>
      </c>
    </row>
    <row r="33" spans="1:7" ht="14.4" customHeight="1" x14ac:dyDescent="0.3">
      <c r="A33" s="85" t="s">
        <v>334</v>
      </c>
      <c r="B33" s="75">
        <v>7658185.3499999996</v>
      </c>
      <c r="C33" s="75">
        <v>-2051710.77</v>
      </c>
      <c r="D33" s="75">
        <v>5606474.5800000001</v>
      </c>
      <c r="E33" s="75">
        <v>5583233.9500000002</v>
      </c>
      <c r="F33" s="75">
        <v>4820082.45</v>
      </c>
      <c r="G33" s="75">
        <v>23240.63</v>
      </c>
    </row>
    <row r="34" spans="1:7" ht="14.4" customHeight="1" x14ac:dyDescent="0.3">
      <c r="A34" s="85" t="s">
        <v>335</v>
      </c>
      <c r="B34" s="75">
        <v>2000000</v>
      </c>
      <c r="C34" s="75">
        <v>1267157.3400000001</v>
      </c>
      <c r="D34" s="75">
        <v>3267157.34</v>
      </c>
      <c r="E34" s="75">
        <v>3159277.26</v>
      </c>
      <c r="F34" s="75">
        <v>2797044.64</v>
      </c>
      <c r="G34" s="75">
        <v>107880.08</v>
      </c>
    </row>
    <row r="35" spans="1:7" ht="14.4" customHeight="1" x14ac:dyDescent="0.3">
      <c r="A35" s="85" t="s">
        <v>336</v>
      </c>
      <c r="B35" s="75">
        <v>272000</v>
      </c>
      <c r="C35" s="75">
        <v>206795.23</v>
      </c>
      <c r="D35" s="75">
        <v>478795.23</v>
      </c>
      <c r="E35" s="75">
        <v>477695.23</v>
      </c>
      <c r="F35" s="75">
        <v>463341.98</v>
      </c>
      <c r="G35" s="75">
        <v>1100</v>
      </c>
    </row>
    <row r="36" spans="1:7" ht="14.4" customHeight="1" x14ac:dyDescent="0.3">
      <c r="A36" s="85" t="s">
        <v>337</v>
      </c>
      <c r="B36" s="75">
        <v>14389845.550000001</v>
      </c>
      <c r="C36" s="75">
        <v>16461492.109999999</v>
      </c>
      <c r="D36" s="75">
        <v>30851337.66</v>
      </c>
      <c r="E36" s="75">
        <v>30851337.66</v>
      </c>
      <c r="F36" s="75">
        <v>29625355.18</v>
      </c>
      <c r="G36" s="75">
        <v>0</v>
      </c>
    </row>
    <row r="37" spans="1:7" ht="14.4" customHeight="1" x14ac:dyDescent="0.3">
      <c r="A37" s="85" t="s">
        <v>338</v>
      </c>
      <c r="B37" s="75">
        <v>3707021.06</v>
      </c>
      <c r="C37" s="75">
        <v>10836376.42</v>
      </c>
      <c r="D37" s="75">
        <v>14543397.48</v>
      </c>
      <c r="E37" s="75">
        <v>14543396.58</v>
      </c>
      <c r="F37" s="75">
        <v>14509454.58</v>
      </c>
      <c r="G37" s="75">
        <v>0.9</v>
      </c>
    </row>
    <row r="38" spans="1:7" x14ac:dyDescent="0.3">
      <c r="A38" s="84" t="s">
        <v>339</v>
      </c>
      <c r="B38" s="83">
        <v>36999965.719999999</v>
      </c>
      <c r="C38" s="83">
        <v>-14179445.1</v>
      </c>
      <c r="D38" s="83">
        <v>22820520.620000001</v>
      </c>
      <c r="E38" s="83">
        <v>22481808.149999999</v>
      </c>
      <c r="F38" s="83">
        <v>22305905.640000001</v>
      </c>
      <c r="G38" s="83">
        <v>338712.47</v>
      </c>
    </row>
    <row r="39" spans="1:7" x14ac:dyDescent="0.3">
      <c r="A39" s="85" t="s">
        <v>340</v>
      </c>
      <c r="B39" s="75">
        <v>12000000</v>
      </c>
      <c r="C39" s="75">
        <v>-5635095</v>
      </c>
      <c r="D39" s="75">
        <v>6364905</v>
      </c>
      <c r="E39" s="75">
        <v>6364905</v>
      </c>
      <c r="F39" s="75">
        <v>6364905</v>
      </c>
      <c r="G39" s="75">
        <v>0</v>
      </c>
    </row>
    <row r="40" spans="1:7" x14ac:dyDescent="0.3">
      <c r="A40" s="85" t="s">
        <v>341</v>
      </c>
      <c r="B40" s="75">
        <v>56160</v>
      </c>
      <c r="C40" s="75">
        <v>48693.75</v>
      </c>
      <c r="D40" s="75">
        <v>104853.75</v>
      </c>
      <c r="E40" s="75">
        <v>104853.75</v>
      </c>
      <c r="F40" s="75">
        <v>104853.75</v>
      </c>
      <c r="G40" s="75">
        <v>0</v>
      </c>
    </row>
    <row r="41" spans="1:7" x14ac:dyDescent="0.3">
      <c r="A41" s="85" t="s">
        <v>342</v>
      </c>
      <c r="B41" s="75">
        <v>1700000</v>
      </c>
      <c r="C41" s="75">
        <v>-683228.36</v>
      </c>
      <c r="D41" s="75">
        <v>1016771.64</v>
      </c>
      <c r="E41" s="75">
        <v>1016771.64</v>
      </c>
      <c r="F41" s="75">
        <v>1016771.64</v>
      </c>
      <c r="G41" s="75">
        <v>0</v>
      </c>
    </row>
    <row r="42" spans="1:7" x14ac:dyDescent="0.3">
      <c r="A42" s="85" t="s">
        <v>343</v>
      </c>
      <c r="B42" s="75">
        <v>19244737.34</v>
      </c>
      <c r="C42" s="75">
        <v>-7958579.0899999999</v>
      </c>
      <c r="D42" s="75">
        <v>11286158.25</v>
      </c>
      <c r="E42" s="75">
        <v>10947445.779999999</v>
      </c>
      <c r="F42" s="75">
        <v>10771543.27</v>
      </c>
      <c r="G42" s="75">
        <v>338712.47</v>
      </c>
    </row>
    <row r="43" spans="1:7" x14ac:dyDescent="0.3">
      <c r="A43" s="85" t="s">
        <v>344</v>
      </c>
      <c r="B43" s="75">
        <v>3999068.38</v>
      </c>
      <c r="C43" s="75">
        <v>48763.6</v>
      </c>
      <c r="D43" s="75">
        <v>4047831.98</v>
      </c>
      <c r="E43" s="75">
        <v>4047831.98</v>
      </c>
      <c r="F43" s="75">
        <v>4047831.98</v>
      </c>
      <c r="G43" s="75">
        <v>0</v>
      </c>
    </row>
    <row r="44" spans="1:7" x14ac:dyDescent="0.3">
      <c r="A44" s="85" t="s">
        <v>345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</row>
    <row r="45" spans="1:7" x14ac:dyDescent="0.3">
      <c r="A45" s="85" t="s">
        <v>346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</row>
    <row r="46" spans="1:7" x14ac:dyDescent="0.3">
      <c r="A46" s="85" t="s">
        <v>347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</row>
    <row r="47" spans="1:7" x14ac:dyDescent="0.3">
      <c r="A47" s="85" t="s">
        <v>348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</row>
    <row r="48" spans="1:7" x14ac:dyDescent="0.3">
      <c r="A48" s="84" t="s">
        <v>349</v>
      </c>
      <c r="B48" s="83">
        <v>1950038.01</v>
      </c>
      <c r="C48" s="83">
        <v>3867527.33</v>
      </c>
      <c r="D48" s="83">
        <v>5817565.3399999999</v>
      </c>
      <c r="E48" s="83">
        <v>4043719.44</v>
      </c>
      <c r="F48" s="83">
        <v>3908453.65</v>
      </c>
      <c r="G48" s="83">
        <v>1773845.9</v>
      </c>
    </row>
    <row r="49" spans="1:7" x14ac:dyDescent="0.3">
      <c r="A49" s="85" t="s">
        <v>350</v>
      </c>
      <c r="B49" s="75">
        <v>1505000</v>
      </c>
      <c r="C49" s="75">
        <v>976668.9</v>
      </c>
      <c r="D49" s="75">
        <v>2481668.9</v>
      </c>
      <c r="E49" s="75">
        <v>2457823</v>
      </c>
      <c r="F49" s="75">
        <v>2457823</v>
      </c>
      <c r="G49" s="75">
        <v>23845.9</v>
      </c>
    </row>
    <row r="50" spans="1:7" x14ac:dyDescent="0.3">
      <c r="A50" s="85" t="s">
        <v>351</v>
      </c>
      <c r="B50" s="75">
        <v>0</v>
      </c>
      <c r="C50" s="75">
        <v>358335.26</v>
      </c>
      <c r="D50" s="75">
        <v>358335.26</v>
      </c>
      <c r="E50" s="75">
        <v>358335.26</v>
      </c>
      <c r="F50" s="75">
        <v>358335.26</v>
      </c>
      <c r="G50" s="75">
        <v>0</v>
      </c>
    </row>
    <row r="51" spans="1:7" x14ac:dyDescent="0.3">
      <c r="A51" s="85" t="s">
        <v>352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</row>
    <row r="52" spans="1:7" x14ac:dyDescent="0.3">
      <c r="A52" s="85" t="s">
        <v>353</v>
      </c>
      <c r="B52" s="75">
        <v>0</v>
      </c>
      <c r="C52" s="75">
        <v>135265.79</v>
      </c>
      <c r="D52" s="75">
        <v>135265.79</v>
      </c>
      <c r="E52" s="75">
        <v>135265.79</v>
      </c>
      <c r="F52" s="75">
        <v>0</v>
      </c>
      <c r="G52" s="75">
        <v>0</v>
      </c>
    </row>
    <row r="53" spans="1:7" x14ac:dyDescent="0.3">
      <c r="A53" s="85" t="s">
        <v>354</v>
      </c>
      <c r="B53" s="75">
        <v>0</v>
      </c>
      <c r="C53" s="75">
        <v>1750000</v>
      </c>
      <c r="D53" s="75">
        <v>1750000</v>
      </c>
      <c r="E53" s="75">
        <v>0</v>
      </c>
      <c r="F53" s="75">
        <v>0</v>
      </c>
      <c r="G53" s="75">
        <v>1750000</v>
      </c>
    </row>
    <row r="54" spans="1:7" x14ac:dyDescent="0.3">
      <c r="A54" s="85" t="s">
        <v>355</v>
      </c>
      <c r="B54" s="75">
        <v>445038.01</v>
      </c>
      <c r="C54" s="75">
        <v>596494.38</v>
      </c>
      <c r="D54" s="75">
        <v>1041532.39</v>
      </c>
      <c r="E54" s="75">
        <v>1041532.39</v>
      </c>
      <c r="F54" s="75">
        <v>1041532.39</v>
      </c>
      <c r="G54" s="75">
        <v>0</v>
      </c>
    </row>
    <row r="55" spans="1:7" x14ac:dyDescent="0.3">
      <c r="A55" s="85" t="s">
        <v>356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</row>
    <row r="56" spans="1:7" x14ac:dyDescent="0.3">
      <c r="A56" s="85" t="s">
        <v>357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</row>
    <row r="57" spans="1:7" x14ac:dyDescent="0.3">
      <c r="A57" s="85" t="s">
        <v>358</v>
      </c>
      <c r="B57" s="75">
        <v>0</v>
      </c>
      <c r="C57" s="75">
        <v>50763</v>
      </c>
      <c r="D57" s="75">
        <v>50763</v>
      </c>
      <c r="E57" s="75">
        <v>50763</v>
      </c>
      <c r="F57" s="75">
        <v>50763</v>
      </c>
      <c r="G57" s="75">
        <v>0</v>
      </c>
    </row>
    <row r="58" spans="1:7" x14ac:dyDescent="0.3">
      <c r="A58" s="84" t="s">
        <v>359</v>
      </c>
      <c r="B58" s="83">
        <v>0</v>
      </c>
      <c r="C58" s="83">
        <v>3752311.95</v>
      </c>
      <c r="D58" s="83">
        <v>3752311.95</v>
      </c>
      <c r="E58" s="83">
        <v>3000191.96</v>
      </c>
      <c r="F58" s="83">
        <v>2829537.41</v>
      </c>
      <c r="G58" s="83">
        <v>752119.99</v>
      </c>
    </row>
    <row r="59" spans="1:7" x14ac:dyDescent="0.3">
      <c r="A59" s="85" t="s">
        <v>360</v>
      </c>
      <c r="B59" s="75">
        <v>0</v>
      </c>
      <c r="C59" s="75">
        <v>3752311.95</v>
      </c>
      <c r="D59" s="75">
        <v>3752311.95</v>
      </c>
      <c r="E59" s="75">
        <v>3000191.96</v>
      </c>
      <c r="F59" s="75">
        <v>2829537.41</v>
      </c>
      <c r="G59" s="75">
        <v>752119.99</v>
      </c>
    </row>
    <row r="60" spans="1:7" x14ac:dyDescent="0.3">
      <c r="A60" s="85" t="s">
        <v>361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</row>
    <row r="61" spans="1:7" x14ac:dyDescent="0.3">
      <c r="A61" s="85" t="s">
        <v>362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</row>
    <row r="62" spans="1:7" x14ac:dyDescent="0.3">
      <c r="A62" s="84" t="s">
        <v>363</v>
      </c>
      <c r="B62" s="83">
        <v>1821367.34</v>
      </c>
      <c r="C62" s="83">
        <v>-1821367.34</v>
      </c>
      <c r="D62" s="83">
        <v>0</v>
      </c>
      <c r="E62" s="83">
        <v>0</v>
      </c>
      <c r="F62" s="83">
        <v>0</v>
      </c>
      <c r="G62" s="83">
        <v>0</v>
      </c>
    </row>
    <row r="63" spans="1:7" x14ac:dyDescent="0.3">
      <c r="A63" s="85" t="s">
        <v>364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</row>
    <row r="64" spans="1:7" x14ac:dyDescent="0.3">
      <c r="A64" s="85" t="s">
        <v>365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</row>
    <row r="65" spans="1:7" x14ac:dyDescent="0.3">
      <c r="A65" s="85" t="s">
        <v>366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v>0</v>
      </c>
    </row>
    <row r="66" spans="1:7" x14ac:dyDescent="0.3">
      <c r="A66" s="85" t="s">
        <v>367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v>0</v>
      </c>
    </row>
    <row r="67" spans="1:7" x14ac:dyDescent="0.3">
      <c r="A67" s="85" t="s">
        <v>368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v>0</v>
      </c>
    </row>
    <row r="68" spans="1:7" x14ac:dyDescent="0.3">
      <c r="A68" s="85" t="s">
        <v>369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</row>
    <row r="69" spans="1:7" x14ac:dyDescent="0.3">
      <c r="A69" s="85" t="s">
        <v>370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v>0</v>
      </c>
    </row>
    <row r="70" spans="1:7" x14ac:dyDescent="0.3">
      <c r="A70" s="85" t="s">
        <v>371</v>
      </c>
      <c r="B70" s="75">
        <v>1821367.34</v>
      </c>
      <c r="C70" s="75">
        <v>-1821367.34</v>
      </c>
      <c r="D70" s="75">
        <v>0</v>
      </c>
      <c r="E70" s="75">
        <v>0</v>
      </c>
      <c r="F70" s="75">
        <v>0</v>
      </c>
      <c r="G70" s="75">
        <v>0</v>
      </c>
    </row>
    <row r="71" spans="1:7" x14ac:dyDescent="0.3">
      <c r="A71" s="84" t="s">
        <v>372</v>
      </c>
      <c r="B71" s="83">
        <v>668003.18000000005</v>
      </c>
      <c r="C71" s="83">
        <v>-348003.18</v>
      </c>
      <c r="D71" s="83">
        <v>320000</v>
      </c>
      <c r="E71" s="83">
        <v>320000</v>
      </c>
      <c r="F71" s="83">
        <v>320000</v>
      </c>
      <c r="G71" s="83">
        <v>0</v>
      </c>
    </row>
    <row r="72" spans="1:7" x14ac:dyDescent="0.3">
      <c r="A72" s="85" t="s">
        <v>373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v>0</v>
      </c>
    </row>
    <row r="73" spans="1:7" x14ac:dyDescent="0.3">
      <c r="A73" s="85" t="s">
        <v>374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v>0</v>
      </c>
    </row>
    <row r="74" spans="1:7" x14ac:dyDescent="0.3">
      <c r="A74" s="85" t="s">
        <v>375</v>
      </c>
      <c r="B74" s="75">
        <v>668003.18000000005</v>
      </c>
      <c r="C74" s="75">
        <v>-348003.18</v>
      </c>
      <c r="D74" s="75">
        <v>320000</v>
      </c>
      <c r="E74" s="75">
        <v>320000</v>
      </c>
      <c r="F74" s="75">
        <v>320000</v>
      </c>
      <c r="G74" s="75">
        <v>0</v>
      </c>
    </row>
    <row r="75" spans="1:7" x14ac:dyDescent="0.3">
      <c r="A75" s="84" t="s">
        <v>376</v>
      </c>
      <c r="B75" s="83">
        <v>12800000</v>
      </c>
      <c r="C75" s="83">
        <v>43199.99</v>
      </c>
      <c r="D75" s="83">
        <v>12843199.99</v>
      </c>
      <c r="E75" s="83">
        <v>12843199.99</v>
      </c>
      <c r="F75" s="83">
        <v>12843199.99</v>
      </c>
      <c r="G75" s="83">
        <v>0</v>
      </c>
    </row>
    <row r="76" spans="1:7" x14ac:dyDescent="0.3">
      <c r="A76" s="85" t="s">
        <v>377</v>
      </c>
      <c r="B76" s="75">
        <v>12000000</v>
      </c>
      <c r="C76" s="75">
        <v>0</v>
      </c>
      <c r="D76" s="75">
        <v>12000000</v>
      </c>
      <c r="E76" s="75">
        <v>12000000</v>
      </c>
      <c r="F76" s="75">
        <v>12000000</v>
      </c>
      <c r="G76" s="75">
        <v>0</v>
      </c>
    </row>
    <row r="77" spans="1:7" x14ac:dyDescent="0.3">
      <c r="A77" s="85" t="s">
        <v>378</v>
      </c>
      <c r="B77" s="75">
        <v>800000</v>
      </c>
      <c r="C77" s="75">
        <v>43199.99</v>
      </c>
      <c r="D77" s="75">
        <v>843199.99</v>
      </c>
      <c r="E77" s="75">
        <v>843199.99</v>
      </c>
      <c r="F77" s="75">
        <v>843199.99</v>
      </c>
      <c r="G77" s="75">
        <v>0</v>
      </c>
    </row>
    <row r="78" spans="1:7" x14ac:dyDescent="0.3">
      <c r="A78" s="85" t="s">
        <v>379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v>0</v>
      </c>
    </row>
    <row r="79" spans="1:7" x14ac:dyDescent="0.3">
      <c r="A79" s="85" t="s">
        <v>380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v>0</v>
      </c>
    </row>
    <row r="80" spans="1:7" x14ac:dyDescent="0.3">
      <c r="A80" s="85" t="s">
        <v>381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</row>
    <row r="81" spans="1:7" x14ac:dyDescent="0.3">
      <c r="A81" s="85" t="s">
        <v>382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v>0</v>
      </c>
    </row>
    <row r="82" spans="1:7" x14ac:dyDescent="0.3">
      <c r="A82" s="85" t="s">
        <v>383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v>0</v>
      </c>
    </row>
    <row r="83" spans="1:7" x14ac:dyDescent="0.3">
      <c r="A83" s="86"/>
      <c r="B83" s="75"/>
      <c r="C83" s="75"/>
      <c r="D83" s="75"/>
      <c r="E83" s="75"/>
      <c r="F83" s="75"/>
      <c r="G83" s="75"/>
    </row>
    <row r="84" spans="1:7" x14ac:dyDescent="0.3">
      <c r="A84" s="28" t="s">
        <v>384</v>
      </c>
      <c r="B84" s="83">
        <v>149964384.47999999</v>
      </c>
      <c r="C84" s="83">
        <v>4013624.28</v>
      </c>
      <c r="D84" s="83">
        <v>153978008.75999999</v>
      </c>
      <c r="E84" s="83">
        <v>138736671.66</v>
      </c>
      <c r="F84" s="83">
        <v>136272458.96000001</v>
      </c>
      <c r="G84" s="83">
        <v>15241337.1</v>
      </c>
    </row>
    <row r="85" spans="1:7" x14ac:dyDescent="0.3">
      <c r="A85" s="84" t="s">
        <v>311</v>
      </c>
      <c r="B85" s="83">
        <v>57530631.890000001</v>
      </c>
      <c r="C85" s="83">
        <v>-10738462.98</v>
      </c>
      <c r="D85" s="83">
        <v>46792168.909999996</v>
      </c>
      <c r="E85" s="83">
        <v>46792168.909999996</v>
      </c>
      <c r="F85" s="83">
        <v>46792168.909999996</v>
      </c>
      <c r="G85" s="83">
        <v>0</v>
      </c>
    </row>
    <row r="86" spans="1:7" x14ac:dyDescent="0.3">
      <c r="A86" s="85" t="s">
        <v>312</v>
      </c>
      <c r="B86" s="75">
        <v>35527362.32</v>
      </c>
      <c r="C86" s="75">
        <v>-13013365</v>
      </c>
      <c r="D86" s="75">
        <v>22513997.32</v>
      </c>
      <c r="E86" s="75">
        <v>22513997.32</v>
      </c>
      <c r="F86" s="75">
        <v>22513997.32</v>
      </c>
      <c r="G86" s="75">
        <v>0</v>
      </c>
    </row>
    <row r="87" spans="1:7" x14ac:dyDescent="0.3">
      <c r="A87" s="85" t="s">
        <v>313</v>
      </c>
      <c r="B87" s="75">
        <v>254457.60000000001</v>
      </c>
      <c r="C87" s="75">
        <v>0</v>
      </c>
      <c r="D87" s="75">
        <v>254457.60000000001</v>
      </c>
      <c r="E87" s="75">
        <v>254457.60000000001</v>
      </c>
      <c r="F87" s="75">
        <v>254457.60000000001</v>
      </c>
      <c r="G87" s="75">
        <v>0</v>
      </c>
    </row>
    <row r="88" spans="1:7" x14ac:dyDescent="0.3">
      <c r="A88" s="85" t="s">
        <v>314</v>
      </c>
      <c r="B88" s="75">
        <v>4750150.8899999997</v>
      </c>
      <c r="C88" s="75">
        <v>72980.14</v>
      </c>
      <c r="D88" s="75">
        <v>4823131.03</v>
      </c>
      <c r="E88" s="75">
        <v>4823131.03</v>
      </c>
      <c r="F88" s="75">
        <v>4823131.03</v>
      </c>
      <c r="G88" s="75">
        <v>0</v>
      </c>
    </row>
    <row r="89" spans="1:7" x14ac:dyDescent="0.3">
      <c r="A89" s="85" t="s">
        <v>315</v>
      </c>
      <c r="B89" s="75">
        <v>0</v>
      </c>
      <c r="C89" s="75">
        <v>7044445.75</v>
      </c>
      <c r="D89" s="75">
        <v>7044445.75</v>
      </c>
      <c r="E89" s="75">
        <v>7044445.75</v>
      </c>
      <c r="F89" s="75">
        <v>7044445.75</v>
      </c>
      <c r="G89" s="75">
        <v>0</v>
      </c>
    </row>
    <row r="90" spans="1:7" x14ac:dyDescent="0.3">
      <c r="A90" s="85" t="s">
        <v>316</v>
      </c>
      <c r="B90" s="75">
        <v>16912461.079999998</v>
      </c>
      <c r="C90" s="75">
        <v>-4757581.1900000004</v>
      </c>
      <c r="D90" s="75">
        <v>12154879.890000001</v>
      </c>
      <c r="E90" s="75">
        <v>12154879.890000001</v>
      </c>
      <c r="F90" s="75">
        <v>12154879.890000001</v>
      </c>
      <c r="G90" s="75">
        <v>0</v>
      </c>
    </row>
    <row r="91" spans="1:7" x14ac:dyDescent="0.3">
      <c r="A91" s="85" t="s">
        <v>317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</row>
    <row r="92" spans="1:7" x14ac:dyDescent="0.3">
      <c r="A92" s="85" t="s">
        <v>318</v>
      </c>
      <c r="B92" s="75">
        <v>86200</v>
      </c>
      <c r="C92" s="75">
        <v>-84942.68</v>
      </c>
      <c r="D92" s="75">
        <v>1257.32</v>
      </c>
      <c r="E92" s="75">
        <v>1257.32</v>
      </c>
      <c r="F92" s="75">
        <v>1257.32</v>
      </c>
      <c r="G92" s="75">
        <v>0</v>
      </c>
    </row>
    <row r="93" spans="1:7" x14ac:dyDescent="0.3">
      <c r="A93" s="84" t="s">
        <v>319</v>
      </c>
      <c r="B93" s="83">
        <v>27056862.760000002</v>
      </c>
      <c r="C93" s="83">
        <v>327918.28999999998</v>
      </c>
      <c r="D93" s="83">
        <v>27384781.050000001</v>
      </c>
      <c r="E93" s="83">
        <v>27000485.710000001</v>
      </c>
      <c r="F93" s="83">
        <v>26571673.210000001</v>
      </c>
      <c r="G93" s="83">
        <v>384295.34</v>
      </c>
    </row>
    <row r="94" spans="1:7" x14ac:dyDescent="0.3">
      <c r="A94" s="85" t="s">
        <v>320</v>
      </c>
      <c r="B94" s="75">
        <v>312049.28000000003</v>
      </c>
      <c r="C94" s="75">
        <v>366552.72</v>
      </c>
      <c r="D94" s="75">
        <v>678602</v>
      </c>
      <c r="E94" s="75">
        <v>678602</v>
      </c>
      <c r="F94" s="75">
        <v>651214.86</v>
      </c>
      <c r="G94" s="75">
        <v>0</v>
      </c>
    </row>
    <row r="95" spans="1:7" x14ac:dyDescent="0.3">
      <c r="A95" s="85" t="s">
        <v>321</v>
      </c>
      <c r="B95" s="75">
        <v>473934.32</v>
      </c>
      <c r="C95" s="75">
        <v>-291242.48</v>
      </c>
      <c r="D95" s="75">
        <v>182691.84</v>
      </c>
      <c r="E95" s="75">
        <v>182691.84</v>
      </c>
      <c r="F95" s="75">
        <v>182691.84</v>
      </c>
      <c r="G95" s="75">
        <v>0</v>
      </c>
    </row>
    <row r="96" spans="1:7" x14ac:dyDescent="0.3">
      <c r="A96" s="85" t="s">
        <v>322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v>0</v>
      </c>
    </row>
    <row r="97" spans="1:7" x14ac:dyDescent="0.3">
      <c r="A97" s="85" t="s">
        <v>323</v>
      </c>
      <c r="B97" s="75">
        <v>2338129.19</v>
      </c>
      <c r="C97" s="75">
        <v>414109.57</v>
      </c>
      <c r="D97" s="75">
        <v>2752238.76</v>
      </c>
      <c r="E97" s="75">
        <v>2748412.49</v>
      </c>
      <c r="F97" s="75">
        <v>2725548.9</v>
      </c>
      <c r="G97" s="75">
        <v>3826.27</v>
      </c>
    </row>
    <row r="98" spans="1:7" x14ac:dyDescent="0.3">
      <c r="A98" s="87" t="s">
        <v>324</v>
      </c>
      <c r="B98" s="75">
        <v>0</v>
      </c>
      <c r="C98" s="75">
        <v>59749.14</v>
      </c>
      <c r="D98" s="75">
        <v>59749.14</v>
      </c>
      <c r="E98" s="75">
        <v>59749.14</v>
      </c>
      <c r="F98" s="75">
        <v>59749.14</v>
      </c>
      <c r="G98" s="75">
        <v>0</v>
      </c>
    </row>
    <row r="99" spans="1:7" x14ac:dyDescent="0.3">
      <c r="A99" s="85" t="s">
        <v>325</v>
      </c>
      <c r="B99" s="75">
        <v>19761879.300000001</v>
      </c>
      <c r="C99" s="75">
        <v>-5548829.6600000001</v>
      </c>
      <c r="D99" s="75">
        <v>14213049.640000001</v>
      </c>
      <c r="E99" s="75">
        <v>14213049.640000001</v>
      </c>
      <c r="F99" s="75">
        <v>14213049.640000001</v>
      </c>
      <c r="G99" s="75">
        <v>0</v>
      </c>
    </row>
    <row r="100" spans="1:7" x14ac:dyDescent="0.3">
      <c r="A100" s="85" t="s">
        <v>326</v>
      </c>
      <c r="B100" s="75">
        <v>545000</v>
      </c>
      <c r="C100" s="75">
        <v>3676557.45</v>
      </c>
      <c r="D100" s="75">
        <v>4221557.45</v>
      </c>
      <c r="E100" s="75">
        <v>4176557.45</v>
      </c>
      <c r="F100" s="75">
        <v>4065806.68</v>
      </c>
      <c r="G100" s="75">
        <v>45000</v>
      </c>
    </row>
    <row r="101" spans="1:7" x14ac:dyDescent="0.3">
      <c r="A101" s="85" t="s">
        <v>327</v>
      </c>
      <c r="B101" s="75">
        <v>3955.6</v>
      </c>
      <c r="C101" s="75">
        <v>1890409.4</v>
      </c>
      <c r="D101" s="75">
        <v>1894365</v>
      </c>
      <c r="E101" s="75">
        <v>1894365</v>
      </c>
      <c r="F101" s="75">
        <v>1894365</v>
      </c>
      <c r="G101" s="75">
        <v>0</v>
      </c>
    </row>
    <row r="102" spans="1:7" x14ac:dyDescent="0.3">
      <c r="A102" s="85" t="s">
        <v>328</v>
      </c>
      <c r="B102" s="75">
        <v>3621915.07</v>
      </c>
      <c r="C102" s="75">
        <v>-239387.85</v>
      </c>
      <c r="D102" s="75">
        <v>3382527.22</v>
      </c>
      <c r="E102" s="75">
        <v>3047058.15</v>
      </c>
      <c r="F102" s="75">
        <v>2779247.15</v>
      </c>
      <c r="G102" s="75">
        <v>335469.07</v>
      </c>
    </row>
    <row r="103" spans="1:7" x14ac:dyDescent="0.3">
      <c r="A103" s="84" t="s">
        <v>329</v>
      </c>
      <c r="B103" s="83">
        <v>8502160.2799999993</v>
      </c>
      <c r="C103" s="83">
        <v>8108402.5700000003</v>
      </c>
      <c r="D103" s="83">
        <v>16610562.85</v>
      </c>
      <c r="E103" s="83">
        <v>15721948.539999999</v>
      </c>
      <c r="F103" s="83">
        <v>15721948.539999999</v>
      </c>
      <c r="G103" s="83">
        <v>888614.31</v>
      </c>
    </row>
    <row r="104" spans="1:7" x14ac:dyDescent="0.3">
      <c r="A104" s="85" t="s">
        <v>330</v>
      </c>
      <c r="B104" s="75">
        <v>3686197.97</v>
      </c>
      <c r="C104" s="75">
        <v>1918759.57</v>
      </c>
      <c r="D104" s="75">
        <v>5604957.54</v>
      </c>
      <c r="E104" s="75">
        <v>5604957.54</v>
      </c>
      <c r="F104" s="75">
        <v>5604957.54</v>
      </c>
      <c r="G104" s="75">
        <v>0</v>
      </c>
    </row>
    <row r="105" spans="1:7" x14ac:dyDescent="0.3">
      <c r="A105" s="85" t="s">
        <v>331</v>
      </c>
      <c r="B105" s="75">
        <v>201400</v>
      </c>
      <c r="C105" s="75">
        <v>85958</v>
      </c>
      <c r="D105" s="75">
        <v>287358</v>
      </c>
      <c r="E105" s="75">
        <v>155558</v>
      </c>
      <c r="F105" s="75">
        <v>155558</v>
      </c>
      <c r="G105" s="75">
        <v>131800</v>
      </c>
    </row>
    <row r="106" spans="1:7" x14ac:dyDescent="0.3">
      <c r="A106" s="85" t="s">
        <v>332</v>
      </c>
      <c r="B106" s="75">
        <v>781470.58</v>
      </c>
      <c r="C106" s="75">
        <v>556768.57999999996</v>
      </c>
      <c r="D106" s="75">
        <v>1338239.1599999999</v>
      </c>
      <c r="E106" s="75">
        <v>717248.58</v>
      </c>
      <c r="F106" s="75">
        <v>717248.58</v>
      </c>
      <c r="G106" s="75">
        <v>620990.57999999996</v>
      </c>
    </row>
    <row r="107" spans="1:7" x14ac:dyDescent="0.3">
      <c r="A107" s="85" t="s">
        <v>333</v>
      </c>
      <c r="B107" s="75">
        <v>515168</v>
      </c>
      <c r="C107" s="75">
        <v>-374271.04</v>
      </c>
      <c r="D107" s="75">
        <v>140896.95999999999</v>
      </c>
      <c r="E107" s="75">
        <v>140896.95999999999</v>
      </c>
      <c r="F107" s="75">
        <v>140896.95999999999</v>
      </c>
      <c r="G107" s="75">
        <v>0</v>
      </c>
    </row>
    <row r="108" spans="1:7" x14ac:dyDescent="0.3">
      <c r="A108" s="85" t="s">
        <v>334</v>
      </c>
      <c r="B108" s="75">
        <v>3039723.73</v>
      </c>
      <c r="C108" s="75">
        <v>-80051.94</v>
      </c>
      <c r="D108" s="75">
        <v>2959671.79</v>
      </c>
      <c r="E108" s="75">
        <v>2959671.79</v>
      </c>
      <c r="F108" s="75">
        <v>2959671.79</v>
      </c>
      <c r="G108" s="75">
        <v>0</v>
      </c>
    </row>
    <row r="109" spans="1:7" x14ac:dyDescent="0.3">
      <c r="A109" s="85" t="s">
        <v>335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v>0</v>
      </c>
    </row>
    <row r="110" spans="1:7" x14ac:dyDescent="0.3">
      <c r="A110" s="85" t="s">
        <v>336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v>0</v>
      </c>
    </row>
    <row r="111" spans="1:7" x14ac:dyDescent="0.3">
      <c r="A111" s="85" t="s">
        <v>337</v>
      </c>
      <c r="B111" s="75">
        <v>278200</v>
      </c>
      <c r="C111" s="75">
        <v>3433345.16</v>
      </c>
      <c r="D111" s="75">
        <v>3711545.16</v>
      </c>
      <c r="E111" s="75">
        <v>3575721.43</v>
      </c>
      <c r="F111" s="75">
        <v>3575721.43</v>
      </c>
      <c r="G111" s="75">
        <v>135823.73000000001</v>
      </c>
    </row>
    <row r="112" spans="1:7" x14ac:dyDescent="0.3">
      <c r="A112" s="85" t="s">
        <v>338</v>
      </c>
      <c r="B112" s="75">
        <v>0</v>
      </c>
      <c r="C112" s="75">
        <v>2567894.2400000002</v>
      </c>
      <c r="D112" s="75">
        <v>2567894.2400000002</v>
      </c>
      <c r="E112" s="75">
        <v>2567894.2400000002</v>
      </c>
      <c r="F112" s="75">
        <v>2567894.2400000002</v>
      </c>
      <c r="G112" s="75">
        <v>0</v>
      </c>
    </row>
    <row r="113" spans="1:7" x14ac:dyDescent="0.3">
      <c r="A113" s="84" t="s">
        <v>339</v>
      </c>
      <c r="B113" s="83">
        <v>3561933</v>
      </c>
      <c r="C113" s="83">
        <v>11620207.84</v>
      </c>
      <c r="D113" s="83">
        <v>15182140.84</v>
      </c>
      <c r="E113" s="83">
        <v>14290292.27</v>
      </c>
      <c r="F113" s="83">
        <v>14130975.02</v>
      </c>
      <c r="G113" s="83">
        <v>891848.57</v>
      </c>
    </row>
    <row r="114" spans="1:7" x14ac:dyDescent="0.3">
      <c r="A114" s="85" t="s">
        <v>340</v>
      </c>
      <c r="B114" s="75">
        <v>228000</v>
      </c>
      <c r="C114" s="75">
        <v>7000000</v>
      </c>
      <c r="D114" s="75">
        <v>7228000</v>
      </c>
      <c r="E114" s="75">
        <v>7209531.5999999996</v>
      </c>
      <c r="F114" s="75">
        <v>7209531.5999999996</v>
      </c>
      <c r="G114" s="75">
        <v>18468.400000000001</v>
      </c>
    </row>
    <row r="115" spans="1:7" x14ac:dyDescent="0.3">
      <c r="A115" s="85" t="s">
        <v>341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v>0</v>
      </c>
    </row>
    <row r="116" spans="1:7" x14ac:dyDescent="0.3">
      <c r="A116" s="85" t="s">
        <v>342</v>
      </c>
      <c r="B116" s="75">
        <v>2533933</v>
      </c>
      <c r="C116" s="75">
        <v>-1734763.97</v>
      </c>
      <c r="D116" s="75">
        <v>799169.03</v>
      </c>
      <c r="E116" s="75">
        <v>770369.03</v>
      </c>
      <c r="F116" s="75">
        <v>770369.03</v>
      </c>
      <c r="G116" s="75">
        <v>28800</v>
      </c>
    </row>
    <row r="117" spans="1:7" x14ac:dyDescent="0.3">
      <c r="A117" s="85" t="s">
        <v>343</v>
      </c>
      <c r="B117" s="75">
        <v>800000</v>
      </c>
      <c r="C117" s="75">
        <v>6354971.8099999996</v>
      </c>
      <c r="D117" s="75">
        <v>7154971.8099999996</v>
      </c>
      <c r="E117" s="75">
        <v>6310391.6399999997</v>
      </c>
      <c r="F117" s="75">
        <v>6151074.3899999997</v>
      </c>
      <c r="G117" s="75">
        <v>844580.17</v>
      </c>
    </row>
    <row r="118" spans="1:7" x14ac:dyDescent="0.3">
      <c r="A118" s="85" t="s">
        <v>344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v>0</v>
      </c>
    </row>
    <row r="119" spans="1:7" x14ac:dyDescent="0.3">
      <c r="A119" s="85" t="s">
        <v>345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v>0</v>
      </c>
    </row>
    <row r="120" spans="1:7" x14ac:dyDescent="0.3">
      <c r="A120" s="85" t="s">
        <v>346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v>0</v>
      </c>
    </row>
    <row r="121" spans="1:7" x14ac:dyDescent="0.3">
      <c r="A121" s="85" t="s">
        <v>347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v>0</v>
      </c>
    </row>
    <row r="122" spans="1:7" x14ac:dyDescent="0.3">
      <c r="A122" s="85" t="s">
        <v>348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v>0</v>
      </c>
    </row>
    <row r="123" spans="1:7" x14ac:dyDescent="0.3">
      <c r="A123" s="84" t="s">
        <v>349</v>
      </c>
      <c r="B123" s="83">
        <v>91872</v>
      </c>
      <c r="C123" s="83">
        <v>5295472.83</v>
      </c>
      <c r="D123" s="83">
        <v>5387344.8300000001</v>
      </c>
      <c r="E123" s="83">
        <v>1691737.29</v>
      </c>
      <c r="F123" s="83">
        <v>992737.29</v>
      </c>
      <c r="G123" s="83">
        <v>3695607.54</v>
      </c>
    </row>
    <row r="124" spans="1:7" x14ac:dyDescent="0.3">
      <c r="A124" s="85" t="s">
        <v>350</v>
      </c>
      <c r="B124" s="75">
        <v>91872</v>
      </c>
      <c r="C124" s="75">
        <v>-64728</v>
      </c>
      <c r="D124" s="75">
        <v>27144</v>
      </c>
      <c r="E124" s="75">
        <v>27144</v>
      </c>
      <c r="F124" s="75">
        <v>27144</v>
      </c>
      <c r="G124" s="75">
        <v>0</v>
      </c>
    </row>
    <row r="125" spans="1:7" x14ac:dyDescent="0.3">
      <c r="A125" s="85" t="s">
        <v>351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v>0</v>
      </c>
    </row>
    <row r="126" spans="1:7" x14ac:dyDescent="0.3">
      <c r="A126" s="85" t="s">
        <v>352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v>0</v>
      </c>
    </row>
    <row r="127" spans="1:7" x14ac:dyDescent="0.3">
      <c r="A127" s="85" t="s">
        <v>353</v>
      </c>
      <c r="B127" s="75">
        <v>0</v>
      </c>
      <c r="C127" s="75">
        <v>3478873.32</v>
      </c>
      <c r="D127" s="75">
        <v>3478873.32</v>
      </c>
      <c r="E127" s="75">
        <v>1533265.78</v>
      </c>
      <c r="F127" s="75">
        <v>834265.78</v>
      </c>
      <c r="G127" s="75">
        <v>1945607.54</v>
      </c>
    </row>
    <row r="128" spans="1:7" x14ac:dyDescent="0.3">
      <c r="A128" s="85" t="s">
        <v>354</v>
      </c>
      <c r="B128" s="75">
        <v>0</v>
      </c>
      <c r="C128" s="75">
        <v>1750000</v>
      </c>
      <c r="D128" s="75">
        <v>1750000</v>
      </c>
      <c r="E128" s="75">
        <v>0</v>
      </c>
      <c r="F128" s="75">
        <v>0</v>
      </c>
      <c r="G128" s="75">
        <v>1750000</v>
      </c>
    </row>
    <row r="129" spans="1:7" x14ac:dyDescent="0.3">
      <c r="A129" s="85" t="s">
        <v>355</v>
      </c>
      <c r="B129" s="75">
        <v>0</v>
      </c>
      <c r="C129" s="75">
        <v>131327.51</v>
      </c>
      <c r="D129" s="75">
        <v>131327.51</v>
      </c>
      <c r="E129" s="75">
        <v>131327.51</v>
      </c>
      <c r="F129" s="75">
        <v>131327.51</v>
      </c>
      <c r="G129" s="75">
        <v>0</v>
      </c>
    </row>
    <row r="130" spans="1:7" x14ac:dyDescent="0.3">
      <c r="A130" s="85" t="s">
        <v>356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v>0</v>
      </c>
    </row>
    <row r="131" spans="1:7" x14ac:dyDescent="0.3">
      <c r="A131" s="85" t="s">
        <v>357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v>0</v>
      </c>
    </row>
    <row r="132" spans="1:7" x14ac:dyDescent="0.3">
      <c r="A132" s="85" t="s">
        <v>358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v>0</v>
      </c>
    </row>
    <row r="133" spans="1:7" x14ac:dyDescent="0.3">
      <c r="A133" s="84" t="s">
        <v>359</v>
      </c>
      <c r="B133" s="83">
        <v>0</v>
      </c>
      <c r="C133" s="83">
        <v>42621010.280000001</v>
      </c>
      <c r="D133" s="83">
        <v>42621010.280000001</v>
      </c>
      <c r="E133" s="83">
        <v>33240038.940000001</v>
      </c>
      <c r="F133" s="83">
        <v>32062955.989999998</v>
      </c>
      <c r="G133" s="83">
        <v>9380971.3399999999</v>
      </c>
    </row>
    <row r="134" spans="1:7" x14ac:dyDescent="0.3">
      <c r="A134" s="85" t="s">
        <v>360</v>
      </c>
      <c r="B134" s="75">
        <v>0</v>
      </c>
      <c r="C134" s="75">
        <v>42621010.280000001</v>
      </c>
      <c r="D134" s="75">
        <v>42621010.280000001</v>
      </c>
      <c r="E134" s="75">
        <v>33240038.940000001</v>
      </c>
      <c r="F134" s="75">
        <v>32062955.989999998</v>
      </c>
      <c r="G134" s="75">
        <v>9380971.3399999999</v>
      </c>
    </row>
    <row r="135" spans="1:7" x14ac:dyDescent="0.3">
      <c r="A135" s="85" t="s">
        <v>361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v>0</v>
      </c>
    </row>
    <row r="136" spans="1:7" x14ac:dyDescent="0.3">
      <c r="A136" s="85" t="s">
        <v>362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v>0</v>
      </c>
    </row>
    <row r="137" spans="1:7" x14ac:dyDescent="0.3">
      <c r="A137" s="84" t="s">
        <v>363</v>
      </c>
      <c r="B137" s="83">
        <v>53220924.549999997</v>
      </c>
      <c r="C137" s="83">
        <v>-53220924.549999997</v>
      </c>
      <c r="D137" s="83">
        <v>0</v>
      </c>
      <c r="E137" s="83">
        <v>0</v>
      </c>
      <c r="F137" s="83">
        <v>0</v>
      </c>
      <c r="G137" s="83">
        <v>0</v>
      </c>
    </row>
    <row r="138" spans="1:7" x14ac:dyDescent="0.3">
      <c r="A138" s="85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v>0</v>
      </c>
    </row>
    <row r="139" spans="1:7" x14ac:dyDescent="0.3">
      <c r="A139" s="85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v>0</v>
      </c>
    </row>
    <row r="140" spans="1:7" x14ac:dyDescent="0.3">
      <c r="A140" s="85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v>0</v>
      </c>
    </row>
    <row r="141" spans="1:7" x14ac:dyDescent="0.3">
      <c r="A141" s="85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v>0</v>
      </c>
    </row>
    <row r="142" spans="1:7" x14ac:dyDescent="0.3">
      <c r="A142" s="85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v>0</v>
      </c>
    </row>
    <row r="143" spans="1:7" x14ac:dyDescent="0.3">
      <c r="A143" s="85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v>0</v>
      </c>
    </row>
    <row r="144" spans="1:7" x14ac:dyDescent="0.3">
      <c r="A144" s="85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v>0</v>
      </c>
    </row>
    <row r="145" spans="1:7" x14ac:dyDescent="0.3">
      <c r="A145" s="85" t="s">
        <v>371</v>
      </c>
      <c r="B145" s="75">
        <v>53220924.549999997</v>
      </c>
      <c r="C145" s="75">
        <v>-53220924.549999997</v>
      </c>
      <c r="D145" s="75">
        <v>0</v>
      </c>
      <c r="E145" s="75">
        <v>0</v>
      </c>
      <c r="F145" s="75">
        <v>0</v>
      </c>
      <c r="G145" s="75">
        <v>0</v>
      </c>
    </row>
    <row r="146" spans="1:7" x14ac:dyDescent="0.3">
      <c r="A146" s="84" t="s">
        <v>372</v>
      </c>
      <c r="B146" s="83">
        <v>0</v>
      </c>
      <c r="C146" s="83">
        <v>0</v>
      </c>
      <c r="D146" s="83">
        <v>0</v>
      </c>
      <c r="E146" s="83">
        <v>0</v>
      </c>
      <c r="F146" s="83">
        <v>0</v>
      </c>
      <c r="G146" s="83">
        <v>0</v>
      </c>
    </row>
    <row r="147" spans="1:7" x14ac:dyDescent="0.3">
      <c r="A147" s="85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v>0</v>
      </c>
    </row>
    <row r="148" spans="1:7" x14ac:dyDescent="0.3">
      <c r="A148" s="85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v>0</v>
      </c>
    </row>
    <row r="149" spans="1:7" x14ac:dyDescent="0.3">
      <c r="A149" s="85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v>0</v>
      </c>
    </row>
    <row r="150" spans="1:7" x14ac:dyDescent="0.3">
      <c r="A150" s="84" t="s">
        <v>376</v>
      </c>
      <c r="B150" s="83">
        <v>0</v>
      </c>
      <c r="C150" s="83">
        <v>0</v>
      </c>
      <c r="D150" s="83">
        <v>0</v>
      </c>
      <c r="E150" s="83">
        <v>0</v>
      </c>
      <c r="F150" s="83">
        <v>0</v>
      </c>
      <c r="G150" s="83">
        <v>0</v>
      </c>
    </row>
    <row r="151" spans="1:7" x14ac:dyDescent="0.3">
      <c r="A151" s="85" t="s">
        <v>377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v>0</v>
      </c>
    </row>
    <row r="152" spans="1:7" x14ac:dyDescent="0.3">
      <c r="A152" s="85" t="s">
        <v>378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v>0</v>
      </c>
    </row>
    <row r="153" spans="1:7" x14ac:dyDescent="0.3">
      <c r="A153" s="85" t="s">
        <v>379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v>0</v>
      </c>
    </row>
    <row r="154" spans="1:7" x14ac:dyDescent="0.3">
      <c r="A154" s="87" t="s">
        <v>380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v>0</v>
      </c>
    </row>
    <row r="155" spans="1:7" x14ac:dyDescent="0.3">
      <c r="A155" s="85" t="s">
        <v>381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v>0</v>
      </c>
    </row>
    <row r="156" spans="1:7" x14ac:dyDescent="0.3">
      <c r="A156" s="85" t="s">
        <v>382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v>0</v>
      </c>
    </row>
    <row r="157" spans="1:7" x14ac:dyDescent="0.3">
      <c r="A157" s="85" t="s">
        <v>383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385</v>
      </c>
      <c r="B159" s="90">
        <v>394466755.99000001</v>
      </c>
      <c r="C159" s="90">
        <v>52731381.640000001</v>
      </c>
      <c r="D159" s="90">
        <v>447198137.63</v>
      </c>
      <c r="E159" s="90">
        <v>428009896.91000003</v>
      </c>
      <c r="F159" s="90">
        <v>417762651.93000001</v>
      </c>
      <c r="G159" s="90">
        <v>19188240.719999999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79"/>
  <sheetViews>
    <sheetView showGridLines="0" topLeftCell="A44" zoomScale="75" zoomScaleNormal="75" workbookViewId="0">
      <selection activeCell="A57" sqref="A57:G76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76" t="s">
        <v>386</v>
      </c>
      <c r="B1" s="183"/>
      <c r="C1" s="183"/>
      <c r="D1" s="183"/>
      <c r="E1" s="183"/>
      <c r="F1" s="183"/>
      <c r="G1" s="184"/>
    </row>
    <row r="2" spans="1:7" ht="15" customHeight="1" x14ac:dyDescent="0.3">
      <c r="A2" s="110" t="str">
        <f>'Formato 1'!A2</f>
        <v>MUNICIPIO DE CORTAZAR, GTO</v>
      </c>
      <c r="B2" s="111"/>
      <c r="C2" s="111"/>
      <c r="D2" s="111"/>
      <c r="E2" s="111"/>
      <c r="F2" s="111"/>
      <c r="G2" s="112"/>
    </row>
    <row r="3" spans="1:7" ht="15" customHeight="1" x14ac:dyDescent="0.3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3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3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3">
      <c r="A7" s="172" t="s">
        <v>6</v>
      </c>
      <c r="B7" s="181" t="s">
        <v>304</v>
      </c>
      <c r="C7" s="181"/>
      <c r="D7" s="181"/>
      <c r="E7" s="181"/>
      <c r="F7" s="181"/>
      <c r="G7" s="182" t="s">
        <v>305</v>
      </c>
    </row>
    <row r="8" spans="1:7" ht="28.8" x14ac:dyDescent="0.3">
      <c r="A8" s="173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74"/>
    </row>
    <row r="9" spans="1:7" ht="15.75" customHeight="1" x14ac:dyDescent="0.3">
      <c r="A9" s="26" t="s">
        <v>388</v>
      </c>
      <c r="B9" s="30">
        <f t="shared" ref="B9:G9" si="0">SUM(B10:B54)</f>
        <v>244502371.50999996</v>
      </c>
      <c r="C9" s="30">
        <f t="shared" si="0"/>
        <v>48717757.359999999</v>
      </c>
      <c r="D9" s="30">
        <f t="shared" si="0"/>
        <v>293220128.87000006</v>
      </c>
      <c r="E9" s="30">
        <f t="shared" si="0"/>
        <v>289273225.25</v>
      </c>
      <c r="F9" s="30">
        <f t="shared" si="0"/>
        <v>281490192.96999997</v>
      </c>
      <c r="G9" s="30">
        <f t="shared" si="0"/>
        <v>3946903.62</v>
      </c>
    </row>
    <row r="10" spans="1:7" x14ac:dyDescent="0.3">
      <c r="A10" s="63" t="s">
        <v>593</v>
      </c>
      <c r="B10" s="160">
        <v>658062.91</v>
      </c>
      <c r="C10" s="160">
        <v>40695.15</v>
      </c>
      <c r="D10" s="161">
        <v>698758.06</v>
      </c>
      <c r="E10" s="160">
        <v>698758.06</v>
      </c>
      <c r="F10" s="160">
        <v>698758.06</v>
      </c>
      <c r="G10" s="161">
        <v>0</v>
      </c>
    </row>
    <row r="11" spans="1:7" x14ac:dyDescent="0.3">
      <c r="A11" s="63" t="s">
        <v>594</v>
      </c>
      <c r="B11" s="160">
        <v>683523.05</v>
      </c>
      <c r="C11" s="160">
        <v>255449.35</v>
      </c>
      <c r="D11" s="161">
        <v>938972.4</v>
      </c>
      <c r="E11" s="160">
        <v>938972.4</v>
      </c>
      <c r="F11" s="160">
        <v>927558</v>
      </c>
      <c r="G11" s="161">
        <v>0</v>
      </c>
    </row>
    <row r="12" spans="1:7" x14ac:dyDescent="0.3">
      <c r="A12" s="63" t="s">
        <v>595</v>
      </c>
      <c r="B12" s="160">
        <v>3460733.34</v>
      </c>
      <c r="C12" s="160">
        <v>553957.88</v>
      </c>
      <c r="D12" s="161">
        <v>4014691.22</v>
      </c>
      <c r="E12" s="160">
        <v>4014057.86</v>
      </c>
      <c r="F12" s="160">
        <v>4014057.86</v>
      </c>
      <c r="G12" s="161">
        <v>633.36</v>
      </c>
    </row>
    <row r="13" spans="1:7" x14ac:dyDescent="0.3">
      <c r="A13" s="63" t="s">
        <v>596</v>
      </c>
      <c r="B13" s="160">
        <v>15440784.029999999</v>
      </c>
      <c r="C13" s="160">
        <v>-2727733.84</v>
      </c>
      <c r="D13" s="161">
        <v>12713050.189999999</v>
      </c>
      <c r="E13" s="160">
        <v>12353375.59</v>
      </c>
      <c r="F13" s="160">
        <v>12184142.550000001</v>
      </c>
      <c r="G13" s="161">
        <v>359674.6</v>
      </c>
    </row>
    <row r="14" spans="1:7" x14ac:dyDescent="0.3">
      <c r="A14" s="63" t="s">
        <v>597</v>
      </c>
      <c r="B14" s="160">
        <v>2261784.08</v>
      </c>
      <c r="C14" s="160">
        <v>-30197.82</v>
      </c>
      <c r="D14" s="161">
        <v>2231586.2599999998</v>
      </c>
      <c r="E14" s="160">
        <v>2231586.2599999998</v>
      </c>
      <c r="F14" s="160">
        <v>2219361.4</v>
      </c>
      <c r="G14" s="161">
        <v>0</v>
      </c>
    </row>
    <row r="15" spans="1:7" x14ac:dyDescent="0.3">
      <c r="A15" s="63" t="s">
        <v>598</v>
      </c>
      <c r="B15" s="160">
        <v>2560877.2200000002</v>
      </c>
      <c r="C15" s="160">
        <v>83415.11</v>
      </c>
      <c r="D15" s="161">
        <v>2644292.33</v>
      </c>
      <c r="E15" s="160">
        <v>2643192.33</v>
      </c>
      <c r="F15" s="160">
        <v>2633881.16</v>
      </c>
      <c r="G15" s="161">
        <v>1100</v>
      </c>
    </row>
    <row r="16" spans="1:7" x14ac:dyDescent="0.3">
      <c r="A16" s="63" t="s">
        <v>599</v>
      </c>
      <c r="B16" s="160">
        <v>997996.31</v>
      </c>
      <c r="C16" s="160">
        <v>-26201.19</v>
      </c>
      <c r="D16" s="161">
        <v>971795.12</v>
      </c>
      <c r="E16" s="160">
        <v>971273.12</v>
      </c>
      <c r="F16" s="160">
        <v>966553.32</v>
      </c>
      <c r="G16" s="161">
        <v>522</v>
      </c>
    </row>
    <row r="17" spans="1:7" x14ac:dyDescent="0.3">
      <c r="A17" s="63" t="s">
        <v>600</v>
      </c>
      <c r="B17" s="160">
        <v>699989.97</v>
      </c>
      <c r="C17" s="160">
        <v>-1278.6400000000001</v>
      </c>
      <c r="D17" s="161">
        <v>698711.33</v>
      </c>
      <c r="E17" s="160">
        <v>698711.33</v>
      </c>
      <c r="F17" s="160">
        <v>691394.05</v>
      </c>
      <c r="G17" s="161">
        <v>0</v>
      </c>
    </row>
    <row r="18" spans="1:7" x14ac:dyDescent="0.3">
      <c r="A18" s="63" t="s">
        <v>601</v>
      </c>
      <c r="B18" s="160">
        <v>1046857.2</v>
      </c>
      <c r="C18" s="160">
        <v>-106741.21</v>
      </c>
      <c r="D18" s="161">
        <v>940115.99</v>
      </c>
      <c r="E18" s="160">
        <v>940115.99</v>
      </c>
      <c r="F18" s="160">
        <v>940115.99</v>
      </c>
      <c r="G18" s="161">
        <v>0</v>
      </c>
    </row>
    <row r="19" spans="1:7" x14ac:dyDescent="0.3">
      <c r="A19" s="63" t="s">
        <v>602</v>
      </c>
      <c r="B19" s="160">
        <v>408582.37</v>
      </c>
      <c r="C19" s="160">
        <v>10631.51</v>
      </c>
      <c r="D19" s="161">
        <v>419213.88</v>
      </c>
      <c r="E19" s="160">
        <v>417762.27</v>
      </c>
      <c r="F19" s="160">
        <v>417321.47</v>
      </c>
      <c r="G19" s="161">
        <v>1451.61</v>
      </c>
    </row>
    <row r="20" spans="1:7" x14ac:dyDescent="0.3">
      <c r="A20" s="63" t="s">
        <v>603</v>
      </c>
      <c r="B20" s="160">
        <v>40680278.799999997</v>
      </c>
      <c r="C20" s="160">
        <v>2817618.63</v>
      </c>
      <c r="D20" s="161">
        <v>43497897.43</v>
      </c>
      <c r="E20" s="160">
        <v>43157115.869999997</v>
      </c>
      <c r="F20" s="160">
        <v>40823701.109999999</v>
      </c>
      <c r="G20" s="161">
        <v>340781.56</v>
      </c>
    </row>
    <row r="21" spans="1:7" x14ac:dyDescent="0.3">
      <c r="A21" s="63" t="s">
        <v>604</v>
      </c>
      <c r="B21" s="160">
        <v>1935091.62</v>
      </c>
      <c r="C21" s="160">
        <v>339159.24</v>
      </c>
      <c r="D21" s="161">
        <v>2274250.86</v>
      </c>
      <c r="E21" s="160">
        <v>2273288.06</v>
      </c>
      <c r="F21" s="160">
        <v>2222033.14</v>
      </c>
      <c r="G21" s="161">
        <v>962.8</v>
      </c>
    </row>
    <row r="22" spans="1:7" x14ac:dyDescent="0.3">
      <c r="A22" s="63" t="s">
        <v>605</v>
      </c>
      <c r="B22" s="160">
        <v>3976280.76</v>
      </c>
      <c r="C22" s="160">
        <v>-997544.49</v>
      </c>
      <c r="D22" s="161">
        <v>2978736.27</v>
      </c>
      <c r="E22" s="160">
        <v>2978736.27</v>
      </c>
      <c r="F22" s="160">
        <v>2885472.27</v>
      </c>
      <c r="G22" s="161">
        <v>0</v>
      </c>
    </row>
    <row r="23" spans="1:7" x14ac:dyDescent="0.3">
      <c r="A23" s="63" t="s">
        <v>606</v>
      </c>
      <c r="B23" s="160">
        <v>2089236.67</v>
      </c>
      <c r="C23" s="160">
        <v>69501.61</v>
      </c>
      <c r="D23" s="161">
        <v>2158738.2799999998</v>
      </c>
      <c r="E23" s="160">
        <v>2158738.2799999998</v>
      </c>
      <c r="F23" s="160">
        <v>2120061.69</v>
      </c>
      <c r="G23" s="161">
        <v>0</v>
      </c>
    </row>
    <row r="24" spans="1:7" x14ac:dyDescent="0.3">
      <c r="A24" s="63" t="s">
        <v>607</v>
      </c>
      <c r="B24" s="160">
        <v>4937928.0199999996</v>
      </c>
      <c r="C24" s="160">
        <v>-295797</v>
      </c>
      <c r="D24" s="161">
        <v>4642131.0199999996</v>
      </c>
      <c r="E24" s="160">
        <v>4642131.0199999996</v>
      </c>
      <c r="F24" s="160">
        <v>4614631.0199999996</v>
      </c>
      <c r="G24" s="161">
        <v>0</v>
      </c>
    </row>
    <row r="25" spans="1:7" x14ac:dyDescent="0.3">
      <c r="A25" s="63" t="s">
        <v>608</v>
      </c>
      <c r="B25" s="160">
        <v>7805476.8099999996</v>
      </c>
      <c r="C25" s="160">
        <v>3669829.36</v>
      </c>
      <c r="D25" s="161">
        <v>11475306.17</v>
      </c>
      <c r="E25" s="160">
        <v>10636029.789999999</v>
      </c>
      <c r="F25" s="160">
        <v>10284083.189999999</v>
      </c>
      <c r="G25" s="161">
        <v>839276.38</v>
      </c>
    </row>
    <row r="26" spans="1:7" x14ac:dyDescent="0.3">
      <c r="A26" s="63" t="s">
        <v>609</v>
      </c>
      <c r="B26" s="160">
        <v>3021102.89</v>
      </c>
      <c r="C26" s="160">
        <v>-824718.34</v>
      </c>
      <c r="D26" s="161">
        <v>2196384.5499999998</v>
      </c>
      <c r="E26" s="160">
        <v>2192845.7400000002</v>
      </c>
      <c r="F26" s="160">
        <v>2190645.56</v>
      </c>
      <c r="G26" s="161">
        <v>3538.81</v>
      </c>
    </row>
    <row r="27" spans="1:7" x14ac:dyDescent="0.3">
      <c r="A27" s="63" t="s">
        <v>610</v>
      </c>
      <c r="B27" s="160">
        <v>3167646.8</v>
      </c>
      <c r="C27" s="160">
        <v>144933.04</v>
      </c>
      <c r="D27" s="161">
        <v>3312579.84</v>
      </c>
      <c r="E27" s="160">
        <v>3185495.72</v>
      </c>
      <c r="F27" s="160">
        <v>3165125.91</v>
      </c>
      <c r="G27" s="161">
        <v>127084.12</v>
      </c>
    </row>
    <row r="28" spans="1:7" x14ac:dyDescent="0.3">
      <c r="A28" s="63" t="s">
        <v>611</v>
      </c>
      <c r="B28" s="160">
        <v>1808412.74</v>
      </c>
      <c r="C28" s="160">
        <v>-502202.86</v>
      </c>
      <c r="D28" s="161">
        <v>1306209.8799999999</v>
      </c>
      <c r="E28" s="160">
        <v>1306209.8799999999</v>
      </c>
      <c r="F28" s="160">
        <v>1304709.8799999999</v>
      </c>
      <c r="G28" s="161">
        <v>0</v>
      </c>
    </row>
    <row r="29" spans="1:7" x14ac:dyDescent="0.3">
      <c r="A29" s="63" t="s">
        <v>612</v>
      </c>
      <c r="B29" s="160">
        <v>33916910.060000002</v>
      </c>
      <c r="C29" s="160">
        <v>22321343.530000001</v>
      </c>
      <c r="D29" s="161">
        <v>56238253.590000004</v>
      </c>
      <c r="E29" s="160">
        <v>55989190.619999997</v>
      </c>
      <c r="F29" s="160">
        <v>54790051.539999999</v>
      </c>
      <c r="G29" s="161">
        <v>249062.97</v>
      </c>
    </row>
    <row r="30" spans="1:7" x14ac:dyDescent="0.3">
      <c r="A30" s="63" t="s">
        <v>613</v>
      </c>
      <c r="B30" s="160">
        <v>3629188.38</v>
      </c>
      <c r="C30" s="160">
        <v>1887945.11</v>
      </c>
      <c r="D30" s="161">
        <v>5517133.4900000002</v>
      </c>
      <c r="E30" s="160">
        <v>5503379.3700000001</v>
      </c>
      <c r="F30" s="160">
        <v>4998386.05</v>
      </c>
      <c r="G30" s="161">
        <v>13754.12</v>
      </c>
    </row>
    <row r="31" spans="1:7" x14ac:dyDescent="0.3">
      <c r="A31" s="63" t="s">
        <v>614</v>
      </c>
      <c r="B31" s="160">
        <v>44067589.600000001</v>
      </c>
      <c r="C31" s="160">
        <v>-6630441.5800000001</v>
      </c>
      <c r="D31" s="161">
        <v>37437148.020000003</v>
      </c>
      <c r="E31" s="160">
        <v>37362131.609999999</v>
      </c>
      <c r="F31" s="160">
        <v>37256173.609999999</v>
      </c>
      <c r="G31" s="161">
        <v>75016.41</v>
      </c>
    </row>
    <row r="32" spans="1:7" x14ac:dyDescent="0.3">
      <c r="A32" s="63" t="s">
        <v>615</v>
      </c>
      <c r="B32" s="160">
        <v>581260.91</v>
      </c>
      <c r="C32" s="160">
        <v>76331.81</v>
      </c>
      <c r="D32" s="161">
        <v>657592.72</v>
      </c>
      <c r="E32" s="160">
        <v>657592.72</v>
      </c>
      <c r="F32" s="160">
        <v>656592.72</v>
      </c>
      <c r="G32" s="161">
        <v>0</v>
      </c>
    </row>
    <row r="33" spans="1:7" x14ac:dyDescent="0.3">
      <c r="A33" s="63" t="s">
        <v>616</v>
      </c>
      <c r="B33" s="160">
        <v>720629.14</v>
      </c>
      <c r="C33" s="160">
        <v>501077.76000000001</v>
      </c>
      <c r="D33" s="161">
        <v>1221706.8999999999</v>
      </c>
      <c r="E33" s="160">
        <v>1221706.8999999999</v>
      </c>
      <c r="F33" s="160">
        <v>1221706.8999999999</v>
      </c>
      <c r="G33" s="161">
        <v>0</v>
      </c>
    </row>
    <row r="34" spans="1:7" x14ac:dyDescent="0.3">
      <c r="A34" s="63" t="s">
        <v>617</v>
      </c>
      <c r="B34" s="160">
        <v>4140637.72</v>
      </c>
      <c r="C34" s="160">
        <v>-94413.79</v>
      </c>
      <c r="D34" s="161">
        <v>4046223.93</v>
      </c>
      <c r="E34" s="160">
        <v>4044423.93</v>
      </c>
      <c r="F34" s="160">
        <v>3942509.68</v>
      </c>
      <c r="G34" s="161">
        <v>1800</v>
      </c>
    </row>
    <row r="35" spans="1:7" x14ac:dyDescent="0.3">
      <c r="A35" s="63" t="s">
        <v>618</v>
      </c>
      <c r="B35" s="160">
        <v>7098039.25</v>
      </c>
      <c r="C35" s="160">
        <v>-4153301.37</v>
      </c>
      <c r="D35" s="161">
        <v>2944737.88</v>
      </c>
      <c r="E35" s="160">
        <v>2944737.88</v>
      </c>
      <c r="F35" s="160">
        <v>2944737.88</v>
      </c>
      <c r="G35" s="161">
        <v>0</v>
      </c>
    </row>
    <row r="36" spans="1:7" x14ac:dyDescent="0.3">
      <c r="A36" s="63" t="s">
        <v>619</v>
      </c>
      <c r="B36" s="160">
        <v>1615608.22</v>
      </c>
      <c r="C36" s="160">
        <v>-89607.71</v>
      </c>
      <c r="D36" s="161">
        <v>1526000.51</v>
      </c>
      <c r="E36" s="160">
        <v>1526000.51</v>
      </c>
      <c r="F36" s="160">
        <v>1509500.51</v>
      </c>
      <c r="G36" s="161">
        <v>0</v>
      </c>
    </row>
    <row r="37" spans="1:7" x14ac:dyDescent="0.3">
      <c r="A37" s="63" t="s">
        <v>620</v>
      </c>
      <c r="B37" s="160">
        <v>382340.22</v>
      </c>
      <c r="C37" s="160">
        <v>114593.26</v>
      </c>
      <c r="D37" s="161">
        <v>496933.48</v>
      </c>
      <c r="E37" s="160">
        <v>496933.48</v>
      </c>
      <c r="F37" s="160">
        <v>496353.48</v>
      </c>
      <c r="G37" s="161">
        <v>0</v>
      </c>
    </row>
    <row r="38" spans="1:7" x14ac:dyDescent="0.3">
      <c r="A38" s="63" t="s">
        <v>621</v>
      </c>
      <c r="B38" s="160">
        <v>2019377.48</v>
      </c>
      <c r="C38" s="160">
        <v>138517.54999999999</v>
      </c>
      <c r="D38" s="161">
        <v>2157895.0299999998</v>
      </c>
      <c r="E38" s="160">
        <v>2140147.0299999998</v>
      </c>
      <c r="F38" s="160">
        <v>2136879.9700000002</v>
      </c>
      <c r="G38" s="161">
        <v>17748</v>
      </c>
    </row>
    <row r="39" spans="1:7" x14ac:dyDescent="0.3">
      <c r="A39" s="63" t="s">
        <v>622</v>
      </c>
      <c r="B39" s="160">
        <v>1234257.22</v>
      </c>
      <c r="C39" s="160">
        <v>-319561.17</v>
      </c>
      <c r="D39" s="161">
        <v>914696.05</v>
      </c>
      <c r="E39" s="160">
        <v>913407.29</v>
      </c>
      <c r="F39" s="160">
        <v>884175.29</v>
      </c>
      <c r="G39" s="161">
        <v>1288.76</v>
      </c>
    </row>
    <row r="40" spans="1:7" x14ac:dyDescent="0.3">
      <c r="A40" s="63" t="s">
        <v>623</v>
      </c>
      <c r="B40" s="160">
        <v>8871499.2100000009</v>
      </c>
      <c r="C40" s="160">
        <v>724790.07</v>
      </c>
      <c r="D40" s="161">
        <v>9596289.2799999993</v>
      </c>
      <c r="E40" s="160">
        <v>9591312.8800000008</v>
      </c>
      <c r="F40" s="160">
        <v>9491108.3900000006</v>
      </c>
      <c r="G40" s="161">
        <v>4976.3999999999996</v>
      </c>
    </row>
    <row r="41" spans="1:7" x14ac:dyDescent="0.3">
      <c r="A41" s="63" t="s">
        <v>624</v>
      </c>
      <c r="B41" s="160">
        <v>972358.07</v>
      </c>
      <c r="C41" s="160">
        <v>-181840.69</v>
      </c>
      <c r="D41" s="161">
        <v>790517.38</v>
      </c>
      <c r="E41" s="160">
        <v>790517.38</v>
      </c>
      <c r="F41" s="160">
        <v>750717.37</v>
      </c>
      <c r="G41" s="161">
        <v>0</v>
      </c>
    </row>
    <row r="42" spans="1:7" x14ac:dyDescent="0.3">
      <c r="A42" s="63" t="s">
        <v>625</v>
      </c>
      <c r="B42" s="160">
        <v>6231593.7699999996</v>
      </c>
      <c r="C42" s="160">
        <v>-1839099.68</v>
      </c>
      <c r="D42" s="161">
        <v>4392494.09</v>
      </c>
      <c r="E42" s="160">
        <v>4389535.53</v>
      </c>
      <c r="F42" s="160">
        <v>3622546</v>
      </c>
      <c r="G42" s="161">
        <v>2958.56</v>
      </c>
    </row>
    <row r="43" spans="1:7" x14ac:dyDescent="0.3">
      <c r="A43" s="63" t="s">
        <v>626</v>
      </c>
      <c r="B43" s="160">
        <v>13886018.75</v>
      </c>
      <c r="C43" s="160">
        <v>23147520.32</v>
      </c>
      <c r="D43" s="161">
        <v>37033539.07</v>
      </c>
      <c r="E43" s="160">
        <v>36880539.509999998</v>
      </c>
      <c r="F43" s="160">
        <v>35200446.43</v>
      </c>
      <c r="G43" s="161">
        <v>152999.56</v>
      </c>
    </row>
    <row r="44" spans="1:7" x14ac:dyDescent="0.3">
      <c r="A44" s="63" t="s">
        <v>627</v>
      </c>
      <c r="B44" s="160">
        <v>1221440.6200000001</v>
      </c>
      <c r="C44" s="160">
        <v>-7459.76</v>
      </c>
      <c r="D44" s="161">
        <v>1213980.8600000001</v>
      </c>
      <c r="E44" s="160">
        <v>1211707.26</v>
      </c>
      <c r="F44" s="160">
        <v>1154874.78</v>
      </c>
      <c r="G44" s="161">
        <v>2273.6</v>
      </c>
    </row>
    <row r="45" spans="1:7" x14ac:dyDescent="0.3">
      <c r="A45" s="63" t="s">
        <v>628</v>
      </c>
      <c r="B45" s="160">
        <v>1110038.01</v>
      </c>
      <c r="C45" s="160">
        <v>16077470</v>
      </c>
      <c r="D45" s="161">
        <v>17187508.010000002</v>
      </c>
      <c r="E45" s="160">
        <v>15437508.01</v>
      </c>
      <c r="F45" s="160">
        <v>15419214.810000001</v>
      </c>
      <c r="G45" s="161">
        <v>1750000</v>
      </c>
    </row>
    <row r="46" spans="1:7" x14ac:dyDescent="0.3">
      <c r="A46" s="63" t="s">
        <v>637</v>
      </c>
      <c r="B46" s="160">
        <v>0</v>
      </c>
      <c r="C46" s="160">
        <v>112012.23</v>
      </c>
      <c r="D46" s="161">
        <v>112012.23</v>
      </c>
      <c r="E46" s="160">
        <v>112012.23</v>
      </c>
      <c r="F46" s="160">
        <v>111425.27</v>
      </c>
      <c r="G46" s="161">
        <v>0</v>
      </c>
    </row>
    <row r="47" spans="1:7" x14ac:dyDescent="0.3">
      <c r="A47" s="63" t="s">
        <v>629</v>
      </c>
      <c r="B47" s="160">
        <v>1627958.92</v>
      </c>
      <c r="C47" s="160">
        <v>-67236.92</v>
      </c>
      <c r="D47" s="161">
        <v>1560722</v>
      </c>
      <c r="E47" s="160">
        <v>1560722</v>
      </c>
      <c r="F47" s="160">
        <v>1560722</v>
      </c>
      <c r="G47" s="161">
        <v>0</v>
      </c>
    </row>
    <row r="48" spans="1:7" x14ac:dyDescent="0.3">
      <c r="A48" s="63" t="s">
        <v>630</v>
      </c>
      <c r="B48" s="160">
        <v>303518.84000000003</v>
      </c>
      <c r="C48" s="160">
        <v>5569.01</v>
      </c>
      <c r="D48" s="161">
        <v>309087.84999999998</v>
      </c>
      <c r="E48" s="160">
        <v>309087.84999999998</v>
      </c>
      <c r="F48" s="160">
        <v>309087.84999999998</v>
      </c>
      <c r="G48" s="161">
        <v>0</v>
      </c>
    </row>
    <row r="49" spans="1:7" x14ac:dyDescent="0.3">
      <c r="A49" s="63" t="s">
        <v>631</v>
      </c>
      <c r="B49" s="160">
        <v>441253.15</v>
      </c>
      <c r="C49" s="160">
        <v>82982.77</v>
      </c>
      <c r="D49" s="161">
        <v>524235.92</v>
      </c>
      <c r="E49" s="160">
        <v>524235.92</v>
      </c>
      <c r="F49" s="160">
        <v>503112.31</v>
      </c>
      <c r="G49" s="161">
        <v>0</v>
      </c>
    </row>
    <row r="50" spans="1:7" x14ac:dyDescent="0.3">
      <c r="A50" s="63" t="s">
        <v>632</v>
      </c>
      <c r="B50" s="160">
        <v>251138.16</v>
      </c>
      <c r="C50" s="160">
        <v>16462.599999999999</v>
      </c>
      <c r="D50" s="161">
        <v>267600.76</v>
      </c>
      <c r="E50" s="160">
        <v>267600.76</v>
      </c>
      <c r="F50" s="160">
        <v>267600.76</v>
      </c>
      <c r="G50" s="161">
        <v>0</v>
      </c>
    </row>
    <row r="51" spans="1:7" x14ac:dyDescent="0.3">
      <c r="A51" s="63" t="s">
        <v>633</v>
      </c>
      <c r="B51" s="160">
        <v>221858.65</v>
      </c>
      <c r="C51" s="160">
        <v>38585.760000000002</v>
      </c>
      <c r="D51" s="161">
        <v>260444.41</v>
      </c>
      <c r="E51" s="160">
        <v>260444.41</v>
      </c>
      <c r="F51" s="160">
        <v>258707.41</v>
      </c>
      <c r="G51" s="161">
        <v>0</v>
      </c>
    </row>
    <row r="52" spans="1:7" x14ac:dyDescent="0.3">
      <c r="A52" s="63" t="s">
        <v>634</v>
      </c>
      <c r="B52" s="160">
        <v>119196.6</v>
      </c>
      <c r="C52" s="160">
        <v>-4871.95</v>
      </c>
      <c r="D52" s="161">
        <v>114324.65</v>
      </c>
      <c r="E52" s="160">
        <v>114324.65</v>
      </c>
      <c r="F52" s="160">
        <v>114324.65</v>
      </c>
      <c r="G52" s="161">
        <v>0</v>
      </c>
    </row>
    <row r="53" spans="1:7" x14ac:dyDescent="0.3">
      <c r="A53" s="63" t="s">
        <v>635</v>
      </c>
      <c r="B53" s="160">
        <v>198014.97</v>
      </c>
      <c r="C53" s="160">
        <v>-8.2899999999999991</v>
      </c>
      <c r="D53" s="161">
        <v>198006.68</v>
      </c>
      <c r="E53" s="160">
        <v>198006.68</v>
      </c>
      <c r="F53" s="160">
        <v>198006.68</v>
      </c>
      <c r="G53" s="161">
        <v>0</v>
      </c>
    </row>
    <row r="54" spans="1:7" x14ac:dyDescent="0.3">
      <c r="A54" s="63" t="s">
        <v>636</v>
      </c>
      <c r="B54" s="160">
        <v>12000000</v>
      </c>
      <c r="C54" s="160">
        <v>-5612377</v>
      </c>
      <c r="D54" s="161">
        <v>6387623</v>
      </c>
      <c r="E54" s="160">
        <v>6387623</v>
      </c>
      <c r="F54" s="160">
        <v>6387623</v>
      </c>
      <c r="G54" s="161">
        <v>0</v>
      </c>
    </row>
    <row r="55" spans="1:7" x14ac:dyDescent="0.3">
      <c r="A55" s="31" t="s">
        <v>153</v>
      </c>
      <c r="B55" s="49"/>
      <c r="C55" s="49"/>
      <c r="D55" s="49"/>
      <c r="E55" s="49"/>
      <c r="F55" s="49"/>
      <c r="G55" s="49"/>
    </row>
    <row r="56" spans="1:7" x14ac:dyDescent="0.3">
      <c r="A56" s="3" t="s">
        <v>389</v>
      </c>
      <c r="B56" s="4">
        <f>SUM(B57:B76)</f>
        <v>149964384.47999999</v>
      </c>
      <c r="C56" s="4">
        <f t="shared" ref="C56:G56" si="1">SUM(C57:C76)</f>
        <v>4013624.2800000021</v>
      </c>
      <c r="D56" s="4">
        <f t="shared" si="1"/>
        <v>153978008.75999999</v>
      </c>
      <c r="E56" s="4">
        <f t="shared" si="1"/>
        <v>138736671.66000003</v>
      </c>
      <c r="F56" s="4">
        <f t="shared" si="1"/>
        <v>136272458.95999998</v>
      </c>
      <c r="G56" s="4">
        <f t="shared" si="1"/>
        <v>15241337.1</v>
      </c>
    </row>
    <row r="57" spans="1:7" x14ac:dyDescent="0.3">
      <c r="A57" s="63" t="s">
        <v>596</v>
      </c>
      <c r="B57" s="75">
        <v>800000</v>
      </c>
      <c r="C57" s="75">
        <v>40000</v>
      </c>
      <c r="D57" s="75">
        <v>840000</v>
      </c>
      <c r="E57" s="75">
        <v>840000</v>
      </c>
      <c r="F57" s="75">
        <v>840000</v>
      </c>
      <c r="G57" s="75">
        <v>0</v>
      </c>
    </row>
    <row r="58" spans="1:7" x14ac:dyDescent="0.3">
      <c r="A58" s="63" t="s">
        <v>602</v>
      </c>
      <c r="B58" s="75">
        <v>228000</v>
      </c>
      <c r="C58" s="75">
        <v>0</v>
      </c>
      <c r="D58" s="75">
        <v>228000</v>
      </c>
      <c r="E58" s="75">
        <v>209531.6</v>
      </c>
      <c r="F58" s="75">
        <v>209531.6</v>
      </c>
      <c r="G58" s="75">
        <v>18468.400000000001</v>
      </c>
    </row>
    <row r="59" spans="1:7" x14ac:dyDescent="0.3">
      <c r="A59" s="63" t="s">
        <v>603</v>
      </c>
      <c r="B59" s="75">
        <v>0</v>
      </c>
      <c r="C59" s="75">
        <v>2567637</v>
      </c>
      <c r="D59" s="75">
        <v>2567637</v>
      </c>
      <c r="E59" s="75">
        <v>2567637</v>
      </c>
      <c r="F59" s="75">
        <v>2567637</v>
      </c>
      <c r="G59" s="75">
        <v>0</v>
      </c>
    </row>
    <row r="60" spans="1:7" x14ac:dyDescent="0.3">
      <c r="A60" s="63" t="s">
        <v>607</v>
      </c>
      <c r="B60" s="75">
        <v>0</v>
      </c>
      <c r="C60" s="75">
        <v>366573.8</v>
      </c>
      <c r="D60" s="75">
        <v>366573.8</v>
      </c>
      <c r="E60" s="75">
        <v>366573.8</v>
      </c>
      <c r="F60" s="75">
        <v>366573.8</v>
      </c>
      <c r="G60" s="75">
        <v>0</v>
      </c>
    </row>
    <row r="61" spans="1:7" x14ac:dyDescent="0.3">
      <c r="A61" s="63" t="s">
        <v>608</v>
      </c>
      <c r="B61" s="75">
        <v>53220924.549999997</v>
      </c>
      <c r="C61" s="75">
        <v>-11366205.5</v>
      </c>
      <c r="D61" s="75">
        <v>41854719.049999997</v>
      </c>
      <c r="E61" s="75">
        <v>31423145.66</v>
      </c>
      <c r="F61" s="75">
        <v>30086745.460000001</v>
      </c>
      <c r="G61" s="75">
        <v>10431573.390000001</v>
      </c>
    </row>
    <row r="62" spans="1:7" x14ac:dyDescent="0.3">
      <c r="A62" s="63" t="s">
        <v>610</v>
      </c>
      <c r="B62" s="75">
        <v>289260.83</v>
      </c>
      <c r="C62" s="75">
        <v>4823993.95</v>
      </c>
      <c r="D62" s="75">
        <v>5113254.78</v>
      </c>
      <c r="E62" s="75">
        <v>4823993.95</v>
      </c>
      <c r="F62" s="75">
        <v>4823993.95</v>
      </c>
      <c r="G62" s="75">
        <v>289260.83</v>
      </c>
    </row>
    <row r="63" spans="1:7" x14ac:dyDescent="0.3">
      <c r="A63" s="63" t="s">
        <v>612</v>
      </c>
      <c r="B63" s="75">
        <v>15877554.5</v>
      </c>
      <c r="C63" s="75">
        <v>8166014.8600000003</v>
      </c>
      <c r="D63" s="75">
        <v>24043569.359999999</v>
      </c>
      <c r="E63" s="75">
        <v>22051753.579999998</v>
      </c>
      <c r="F63" s="75">
        <v>20923941.079999998</v>
      </c>
      <c r="G63" s="75">
        <v>1991815.78</v>
      </c>
    </row>
    <row r="64" spans="1:7" x14ac:dyDescent="0.3">
      <c r="A64" s="63" t="s">
        <v>613</v>
      </c>
      <c r="B64" s="75">
        <v>0</v>
      </c>
      <c r="C64" s="75">
        <v>474400.25</v>
      </c>
      <c r="D64" s="75">
        <v>474400.25</v>
      </c>
      <c r="E64" s="75">
        <v>474400.25</v>
      </c>
      <c r="F64" s="75">
        <v>474400.25</v>
      </c>
      <c r="G64" s="75">
        <v>0</v>
      </c>
    </row>
    <row r="65" spans="1:7" x14ac:dyDescent="0.3">
      <c r="A65" s="63" t="s">
        <v>614</v>
      </c>
      <c r="B65" s="75">
        <v>0</v>
      </c>
      <c r="C65" s="75">
        <v>7044445.75</v>
      </c>
      <c r="D65" s="75">
        <v>7044445.75</v>
      </c>
      <c r="E65" s="75">
        <v>7044445.75</v>
      </c>
      <c r="F65" s="75">
        <v>7044445.75</v>
      </c>
      <c r="G65" s="75">
        <v>0</v>
      </c>
    </row>
    <row r="66" spans="1:7" x14ac:dyDescent="0.3">
      <c r="A66" s="63" t="s">
        <v>617</v>
      </c>
      <c r="B66" s="75">
        <v>160000</v>
      </c>
      <c r="C66" s="75">
        <v>2600</v>
      </c>
      <c r="D66" s="75">
        <v>162600</v>
      </c>
      <c r="E66" s="75">
        <v>149400</v>
      </c>
      <c r="F66" s="75">
        <v>149400</v>
      </c>
      <c r="G66" s="75">
        <v>13200</v>
      </c>
    </row>
    <row r="67" spans="1:7" x14ac:dyDescent="0.3">
      <c r="A67" s="63" t="s">
        <v>619</v>
      </c>
      <c r="B67" s="75">
        <v>0</v>
      </c>
      <c r="C67" s="75">
        <v>8250</v>
      </c>
      <c r="D67" s="75">
        <v>8250</v>
      </c>
      <c r="E67" s="75">
        <v>0</v>
      </c>
      <c r="F67" s="75">
        <v>0</v>
      </c>
      <c r="G67" s="75">
        <v>8250</v>
      </c>
    </row>
    <row r="68" spans="1:7" x14ac:dyDescent="0.3">
      <c r="A68" s="63" t="s">
        <v>620</v>
      </c>
      <c r="B68" s="75">
        <v>100000</v>
      </c>
      <c r="C68" s="75">
        <v>0</v>
      </c>
      <c r="D68" s="75">
        <v>100000</v>
      </c>
      <c r="E68" s="75">
        <v>100000</v>
      </c>
      <c r="F68" s="75">
        <v>100000</v>
      </c>
      <c r="G68" s="75">
        <v>0</v>
      </c>
    </row>
    <row r="69" spans="1:7" x14ac:dyDescent="0.3">
      <c r="A69" s="63" t="s">
        <v>622</v>
      </c>
      <c r="B69" s="75">
        <v>350000</v>
      </c>
      <c r="C69" s="75">
        <v>0</v>
      </c>
      <c r="D69" s="75">
        <v>350000</v>
      </c>
      <c r="E69" s="75">
        <v>0</v>
      </c>
      <c r="F69" s="75">
        <v>0</v>
      </c>
      <c r="G69" s="75">
        <v>350000</v>
      </c>
    </row>
    <row r="70" spans="1:7" x14ac:dyDescent="0.3">
      <c r="A70" s="63" t="s">
        <v>623</v>
      </c>
      <c r="B70" s="75">
        <v>45000</v>
      </c>
      <c r="C70" s="75">
        <v>50000</v>
      </c>
      <c r="D70" s="75">
        <v>95000</v>
      </c>
      <c r="E70" s="75">
        <v>50000</v>
      </c>
      <c r="F70" s="75">
        <v>50000</v>
      </c>
      <c r="G70" s="75">
        <v>45000</v>
      </c>
    </row>
    <row r="71" spans="1:7" x14ac:dyDescent="0.3">
      <c r="A71" s="63" t="s">
        <v>624</v>
      </c>
      <c r="B71" s="75">
        <v>176470.58</v>
      </c>
      <c r="C71" s="75">
        <v>0</v>
      </c>
      <c r="D71" s="75">
        <v>176470.58</v>
      </c>
      <c r="E71" s="75">
        <v>0</v>
      </c>
      <c r="F71" s="75">
        <v>0</v>
      </c>
      <c r="G71" s="75">
        <v>176470.58</v>
      </c>
    </row>
    <row r="72" spans="1:7" x14ac:dyDescent="0.3">
      <c r="A72" s="63" t="s">
        <v>625</v>
      </c>
      <c r="B72" s="75">
        <v>2533933</v>
      </c>
      <c r="C72" s="75">
        <v>867025.12</v>
      </c>
      <c r="D72" s="75">
        <v>3400958.12</v>
      </c>
      <c r="E72" s="75">
        <v>3233660</v>
      </c>
      <c r="F72" s="75">
        <v>3233660</v>
      </c>
      <c r="G72" s="75">
        <v>167298.12</v>
      </c>
    </row>
    <row r="73" spans="1:7" x14ac:dyDescent="0.3">
      <c r="A73" s="63" t="s">
        <v>626</v>
      </c>
      <c r="B73" s="75">
        <v>0</v>
      </c>
      <c r="C73" s="75">
        <v>3500000</v>
      </c>
      <c r="D73" s="75">
        <v>3500000</v>
      </c>
      <c r="E73" s="75">
        <v>3500000</v>
      </c>
      <c r="F73" s="75">
        <v>3500000</v>
      </c>
      <c r="G73" s="75">
        <v>0</v>
      </c>
    </row>
    <row r="74" spans="1:7" x14ac:dyDescent="0.3">
      <c r="A74" s="63" t="s">
        <v>628</v>
      </c>
      <c r="B74" s="75">
        <v>76183241.019999996</v>
      </c>
      <c r="C74" s="75">
        <v>-19742238.399999999</v>
      </c>
      <c r="D74" s="75">
        <v>56441002.619999997</v>
      </c>
      <c r="E74" s="75">
        <v>54691002.619999997</v>
      </c>
      <c r="F74" s="75">
        <v>54691002.619999997</v>
      </c>
      <c r="G74" s="75">
        <v>1750000</v>
      </c>
    </row>
    <row r="75" spans="1:7" x14ac:dyDescent="0.3">
      <c r="A75" s="63" t="s">
        <v>637</v>
      </c>
      <c r="B75" s="75">
        <v>0</v>
      </c>
      <c r="C75" s="75">
        <v>211127.45</v>
      </c>
      <c r="D75" s="75">
        <v>211127.45</v>
      </c>
      <c r="E75" s="75">
        <v>211127.45</v>
      </c>
      <c r="F75" s="75">
        <v>211127.45</v>
      </c>
      <c r="G75" s="75">
        <v>0</v>
      </c>
    </row>
    <row r="76" spans="1:7" x14ac:dyDescent="0.3">
      <c r="A76" s="63" t="s">
        <v>636</v>
      </c>
      <c r="B76" s="75">
        <v>0</v>
      </c>
      <c r="C76" s="75">
        <v>7000000</v>
      </c>
      <c r="D76" s="75">
        <v>7000000</v>
      </c>
      <c r="E76" s="75">
        <v>7000000</v>
      </c>
      <c r="F76" s="75">
        <v>7000000</v>
      </c>
      <c r="G76" s="75">
        <v>0</v>
      </c>
    </row>
    <row r="77" spans="1:7" x14ac:dyDescent="0.3">
      <c r="A77" s="31" t="s">
        <v>153</v>
      </c>
      <c r="B77" s="49"/>
      <c r="C77" s="49"/>
      <c r="D77" s="49"/>
      <c r="E77" s="49"/>
      <c r="F77" s="49"/>
      <c r="G77" s="49"/>
    </row>
    <row r="78" spans="1:7" x14ac:dyDescent="0.3">
      <c r="A78" s="3" t="s">
        <v>385</v>
      </c>
      <c r="B78" s="4">
        <f t="shared" ref="B78:G78" si="2">SUM(B56,B9)</f>
        <v>394466755.98999995</v>
      </c>
      <c r="C78" s="4">
        <f t="shared" si="2"/>
        <v>52731381.640000001</v>
      </c>
      <c r="D78" s="4">
        <f t="shared" si="2"/>
        <v>447198137.63000005</v>
      </c>
      <c r="E78" s="4">
        <f t="shared" si="2"/>
        <v>428009896.91000003</v>
      </c>
      <c r="F78" s="4">
        <f t="shared" si="2"/>
        <v>417762651.92999995</v>
      </c>
      <c r="G78" s="4">
        <f t="shared" si="2"/>
        <v>19188240.719999999</v>
      </c>
    </row>
    <row r="79" spans="1:7" x14ac:dyDescent="0.3">
      <c r="A79" s="55"/>
      <c r="B79" s="55"/>
      <c r="C79" s="55"/>
      <c r="D79" s="55"/>
      <c r="E79" s="55"/>
      <c r="F79" s="55"/>
      <c r="G79" s="55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55:G56 B9:G9 B77:G78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7:G78 B9:G9 B55:G56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48" zoomScale="75" zoomScaleNormal="75" workbookViewId="0">
      <selection activeCell="B9" sqref="B9:G77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88" t="s">
        <v>390</v>
      </c>
      <c r="B1" s="189"/>
      <c r="C1" s="189"/>
      <c r="D1" s="189"/>
      <c r="E1" s="189"/>
      <c r="F1" s="189"/>
      <c r="G1" s="189"/>
    </row>
    <row r="2" spans="1:7" x14ac:dyDescent="0.3">
      <c r="A2" s="110" t="str">
        <f>'Formato 1'!A2</f>
        <v>MUNICIPIO DE CORTAZAR, GTO</v>
      </c>
      <c r="B2" s="111"/>
      <c r="C2" s="111"/>
      <c r="D2" s="111"/>
      <c r="E2" s="111"/>
      <c r="F2" s="111"/>
      <c r="G2" s="112"/>
    </row>
    <row r="3" spans="1:7" x14ac:dyDescent="0.3">
      <c r="A3" s="113" t="s">
        <v>391</v>
      </c>
      <c r="B3" s="114"/>
      <c r="C3" s="114"/>
      <c r="D3" s="114"/>
      <c r="E3" s="114"/>
      <c r="F3" s="114"/>
      <c r="G3" s="115"/>
    </row>
    <row r="4" spans="1:7" x14ac:dyDescent="0.3">
      <c r="A4" s="113" t="s">
        <v>392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3">
      <c r="A7" s="172" t="s">
        <v>6</v>
      </c>
      <c r="B7" s="185" t="s">
        <v>304</v>
      </c>
      <c r="C7" s="186"/>
      <c r="D7" s="186"/>
      <c r="E7" s="186"/>
      <c r="F7" s="187"/>
      <c r="G7" s="182" t="s">
        <v>393</v>
      </c>
    </row>
    <row r="8" spans="1:7" ht="28.8" x14ac:dyDescent="0.3">
      <c r="A8" s="173"/>
      <c r="B8" s="25" t="s">
        <v>306</v>
      </c>
      <c r="C8" s="7" t="s">
        <v>394</v>
      </c>
      <c r="D8" s="25" t="s">
        <v>308</v>
      </c>
      <c r="E8" s="25" t="s">
        <v>192</v>
      </c>
      <c r="F8" s="32" t="s">
        <v>209</v>
      </c>
      <c r="G8" s="174"/>
    </row>
    <row r="9" spans="1:7" ht="16.5" customHeight="1" x14ac:dyDescent="0.3">
      <c r="A9" s="26" t="s">
        <v>395</v>
      </c>
      <c r="B9" s="30">
        <v>244502371.50999999</v>
      </c>
      <c r="C9" s="30">
        <v>48717757.359999999</v>
      </c>
      <c r="D9" s="30">
        <v>293220128.87</v>
      </c>
      <c r="E9" s="30">
        <v>289273225.25</v>
      </c>
      <c r="F9" s="30">
        <v>281490192.97000003</v>
      </c>
      <c r="G9" s="30">
        <v>3946903.62</v>
      </c>
    </row>
    <row r="10" spans="1:7" ht="15" customHeight="1" x14ac:dyDescent="0.3">
      <c r="A10" s="58" t="s">
        <v>396</v>
      </c>
      <c r="B10" s="47">
        <v>138049738.38</v>
      </c>
      <c r="C10" s="47">
        <v>32896335.190000001</v>
      </c>
      <c r="D10" s="47">
        <v>170946073.56999999</v>
      </c>
      <c r="E10" s="47">
        <v>168265483.28</v>
      </c>
      <c r="F10" s="47">
        <v>163736532.38999999</v>
      </c>
      <c r="G10" s="47">
        <v>2680590.29</v>
      </c>
    </row>
    <row r="11" spans="1:7" x14ac:dyDescent="0.3">
      <c r="A11" s="77" t="s">
        <v>397</v>
      </c>
      <c r="B11" s="47">
        <v>7064103.3799999999</v>
      </c>
      <c r="C11" s="47">
        <v>819904.56</v>
      </c>
      <c r="D11" s="47">
        <v>7884007.9400000004</v>
      </c>
      <c r="E11" s="47">
        <v>7883374.5800000001</v>
      </c>
      <c r="F11" s="47">
        <v>7859735.3200000003</v>
      </c>
      <c r="G11" s="47">
        <v>633.36</v>
      </c>
    </row>
    <row r="12" spans="1:7" x14ac:dyDescent="0.3">
      <c r="A12" s="77" t="s">
        <v>398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3">
      <c r="A13" s="77" t="s">
        <v>399</v>
      </c>
      <c r="B13" s="47">
        <v>19194367.260000002</v>
      </c>
      <c r="C13" s="47">
        <v>-3302053.86</v>
      </c>
      <c r="D13" s="47">
        <v>15892313.4</v>
      </c>
      <c r="E13" s="47">
        <v>15532638.800000001</v>
      </c>
      <c r="F13" s="47">
        <v>15361905.76</v>
      </c>
      <c r="G13" s="47">
        <v>359674.6</v>
      </c>
    </row>
    <row r="14" spans="1:7" x14ac:dyDescent="0.3">
      <c r="A14" s="77" t="s">
        <v>400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3">
      <c r="A15" s="77" t="s">
        <v>401</v>
      </c>
      <c r="B15" s="47">
        <v>46745796.229999997</v>
      </c>
      <c r="C15" s="47">
        <v>1889575.75</v>
      </c>
      <c r="D15" s="47">
        <v>48635371.979999997</v>
      </c>
      <c r="E15" s="47">
        <v>48294590.420000002</v>
      </c>
      <c r="F15" s="47">
        <v>45829235.07</v>
      </c>
      <c r="G15" s="47">
        <v>340781.56</v>
      </c>
    </row>
    <row r="16" spans="1:7" x14ac:dyDescent="0.3">
      <c r="A16" s="77" t="s">
        <v>402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3">
      <c r="A17" s="77" t="s">
        <v>403</v>
      </c>
      <c r="B17" s="47">
        <v>1110038.01</v>
      </c>
      <c r="C17" s="47">
        <v>16189482.23</v>
      </c>
      <c r="D17" s="47">
        <v>17299520.239999998</v>
      </c>
      <c r="E17" s="47">
        <v>15549520.24</v>
      </c>
      <c r="F17" s="47">
        <v>15530640.08</v>
      </c>
      <c r="G17" s="47">
        <v>1750000</v>
      </c>
    </row>
    <row r="18" spans="1:7" x14ac:dyDescent="0.3">
      <c r="A18" s="77" t="s">
        <v>404</v>
      </c>
      <c r="B18" s="47">
        <v>63935433.5</v>
      </c>
      <c r="C18" s="47">
        <v>17299426.510000002</v>
      </c>
      <c r="D18" s="47">
        <v>81234860.010000005</v>
      </c>
      <c r="E18" s="47">
        <v>81005359.239999995</v>
      </c>
      <c r="F18" s="47">
        <v>79155016.159999996</v>
      </c>
      <c r="G18" s="47">
        <v>229500.77</v>
      </c>
    </row>
    <row r="19" spans="1:7" x14ac:dyDescent="0.3">
      <c r="A19" s="58" t="s">
        <v>405</v>
      </c>
      <c r="B19" s="47">
        <v>101898998.43000001</v>
      </c>
      <c r="C19" s="47">
        <v>16470694.15</v>
      </c>
      <c r="D19" s="47">
        <v>118369692.58</v>
      </c>
      <c r="E19" s="47">
        <v>117122416.01000001</v>
      </c>
      <c r="F19" s="47">
        <v>113900833.68000001</v>
      </c>
      <c r="G19" s="47">
        <v>1247276.57</v>
      </c>
    </row>
    <row r="20" spans="1:7" x14ac:dyDescent="0.3">
      <c r="A20" s="77" t="s">
        <v>406</v>
      </c>
      <c r="B20" s="47">
        <v>2560877.2200000002</v>
      </c>
      <c r="C20" s="47">
        <v>302719.44</v>
      </c>
      <c r="D20" s="47">
        <v>2863596.66</v>
      </c>
      <c r="E20" s="47">
        <v>2824666.36</v>
      </c>
      <c r="F20" s="47">
        <v>2633881.16</v>
      </c>
      <c r="G20" s="47">
        <v>38930.300000000003</v>
      </c>
    </row>
    <row r="21" spans="1:7" x14ac:dyDescent="0.3">
      <c r="A21" s="77" t="s">
        <v>407</v>
      </c>
      <c r="B21" s="47">
        <v>58242199.93</v>
      </c>
      <c r="C21" s="47">
        <v>25286463.129999999</v>
      </c>
      <c r="D21" s="47">
        <v>83528663.060000002</v>
      </c>
      <c r="E21" s="47">
        <v>82339866.400000006</v>
      </c>
      <c r="F21" s="47">
        <v>79668571.719999999</v>
      </c>
      <c r="G21" s="47">
        <v>1188796.6599999999</v>
      </c>
    </row>
    <row r="22" spans="1:7" x14ac:dyDescent="0.3">
      <c r="A22" s="77" t="s">
        <v>408</v>
      </c>
      <c r="B22" s="47">
        <v>1221440.6200000001</v>
      </c>
      <c r="C22" s="47">
        <v>-7459.76</v>
      </c>
      <c r="D22" s="47">
        <v>1213980.8600000001</v>
      </c>
      <c r="E22" s="47">
        <v>1211707.26</v>
      </c>
      <c r="F22" s="47">
        <v>1154874.78</v>
      </c>
      <c r="G22" s="47">
        <v>2273.6</v>
      </c>
    </row>
    <row r="23" spans="1:7" x14ac:dyDescent="0.3">
      <c r="A23" s="77" t="s">
        <v>409</v>
      </c>
      <c r="B23" s="47">
        <v>14627745.15</v>
      </c>
      <c r="C23" s="47">
        <v>540768.56999999995</v>
      </c>
      <c r="D23" s="47">
        <v>15168513.720000001</v>
      </c>
      <c r="E23" s="47">
        <v>15161737.32</v>
      </c>
      <c r="F23" s="47">
        <v>14943118.58</v>
      </c>
      <c r="G23" s="47">
        <v>6776.4</v>
      </c>
    </row>
    <row r="24" spans="1:7" x14ac:dyDescent="0.3">
      <c r="A24" s="77" t="s">
        <v>410</v>
      </c>
      <c r="B24" s="47">
        <v>7098039.25</v>
      </c>
      <c r="C24" s="47">
        <v>-4153301.37</v>
      </c>
      <c r="D24" s="47">
        <v>2944737.88</v>
      </c>
      <c r="E24" s="47">
        <v>2944737.88</v>
      </c>
      <c r="F24" s="47">
        <v>2944737.88</v>
      </c>
      <c r="G24" s="47">
        <v>0</v>
      </c>
    </row>
    <row r="25" spans="1:7" x14ac:dyDescent="0.3">
      <c r="A25" s="77" t="s">
        <v>411</v>
      </c>
      <c r="B25" s="47">
        <v>13626351.17</v>
      </c>
      <c r="C25" s="47">
        <v>-5458145.3499999996</v>
      </c>
      <c r="D25" s="47">
        <v>8168205.8200000003</v>
      </c>
      <c r="E25" s="47">
        <v>8166754.21</v>
      </c>
      <c r="F25" s="47">
        <v>8143452.7999999998</v>
      </c>
      <c r="G25" s="47">
        <v>1451.61</v>
      </c>
    </row>
    <row r="26" spans="1:7" x14ac:dyDescent="0.3">
      <c r="A26" s="77" t="s">
        <v>412</v>
      </c>
      <c r="B26" s="47">
        <v>4522345.09</v>
      </c>
      <c r="C26" s="47">
        <v>-40350.51</v>
      </c>
      <c r="D26" s="47">
        <v>4481994.58</v>
      </c>
      <c r="E26" s="47">
        <v>4472946.58</v>
      </c>
      <c r="F26" s="47">
        <v>4412196.76</v>
      </c>
      <c r="G26" s="47">
        <v>9048</v>
      </c>
    </row>
    <row r="27" spans="1:7" x14ac:dyDescent="0.3">
      <c r="A27" s="58" t="s">
        <v>413</v>
      </c>
      <c r="B27" s="47">
        <v>4553634.7</v>
      </c>
      <c r="C27" s="47">
        <v>-649271.98</v>
      </c>
      <c r="D27" s="47">
        <v>3904362.72</v>
      </c>
      <c r="E27" s="47">
        <v>3885325.96</v>
      </c>
      <c r="F27" s="47">
        <v>3852826.9</v>
      </c>
      <c r="G27" s="47">
        <v>19036.759999999998</v>
      </c>
    </row>
    <row r="28" spans="1:7" x14ac:dyDescent="0.3">
      <c r="A28" s="80" t="s">
        <v>414</v>
      </c>
      <c r="B28" s="47">
        <v>2019377.48</v>
      </c>
      <c r="C28" s="47">
        <v>138517.54999999999</v>
      </c>
      <c r="D28" s="47">
        <v>2157895.0299999998</v>
      </c>
      <c r="E28" s="47">
        <v>2140147.0299999998</v>
      </c>
      <c r="F28" s="47">
        <v>2136879.9700000002</v>
      </c>
      <c r="G28" s="47">
        <v>17748</v>
      </c>
    </row>
    <row r="29" spans="1:7" x14ac:dyDescent="0.3">
      <c r="A29" s="77" t="s">
        <v>415</v>
      </c>
      <c r="B29" s="47">
        <v>1300000</v>
      </c>
      <c r="C29" s="47">
        <v>-468228.36</v>
      </c>
      <c r="D29" s="47">
        <v>831771.64</v>
      </c>
      <c r="E29" s="47">
        <v>831771.64</v>
      </c>
      <c r="F29" s="47">
        <v>831771.64</v>
      </c>
      <c r="G29" s="47">
        <v>0</v>
      </c>
    </row>
    <row r="30" spans="1:7" x14ac:dyDescent="0.3">
      <c r="A30" s="77" t="s">
        <v>416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3">
      <c r="A31" s="77" t="s">
        <v>417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3">
      <c r="A32" s="77" t="s">
        <v>418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 x14ac:dyDescent="0.3">
      <c r="A33" s="77" t="s">
        <v>419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" customHeight="1" x14ac:dyDescent="0.3">
      <c r="A34" s="77" t="s">
        <v>420</v>
      </c>
      <c r="B34" s="47">
        <v>1234257.22</v>
      </c>
      <c r="C34" s="47">
        <v>-319561.17</v>
      </c>
      <c r="D34" s="47">
        <v>914696.05</v>
      </c>
      <c r="E34" s="47">
        <v>913407.29</v>
      </c>
      <c r="F34" s="47">
        <v>884175.29</v>
      </c>
      <c r="G34" s="47">
        <v>1288.76</v>
      </c>
    </row>
    <row r="35" spans="1:7" ht="14.4" customHeight="1" x14ac:dyDescent="0.3">
      <c r="A35" s="77" t="s">
        <v>421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" customHeight="1" x14ac:dyDescent="0.3">
      <c r="A36" s="77" t="s">
        <v>422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" customHeight="1" x14ac:dyDescent="0.3">
      <c r="A37" s="59" t="s">
        <v>423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</row>
    <row r="38" spans="1:7" x14ac:dyDescent="0.3">
      <c r="A38" s="80" t="s">
        <v>424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28.8" x14ac:dyDescent="0.3">
      <c r="A39" s="80" t="s">
        <v>425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3">
      <c r="A40" s="80" t="s">
        <v>426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3">
      <c r="A41" s="80" t="s">
        <v>427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428</v>
      </c>
      <c r="B43" s="4">
        <v>149964384.47999999</v>
      </c>
      <c r="C43" s="4">
        <v>4013624.28</v>
      </c>
      <c r="D43" s="4">
        <v>153978008.75999999</v>
      </c>
      <c r="E43" s="4">
        <v>138736671.66</v>
      </c>
      <c r="F43" s="4">
        <v>136272458.96000001</v>
      </c>
      <c r="G43" s="4">
        <v>15241337.1</v>
      </c>
    </row>
    <row r="44" spans="1:7" x14ac:dyDescent="0.3">
      <c r="A44" s="58" t="s">
        <v>396</v>
      </c>
      <c r="B44" s="47">
        <v>76983241.019999996</v>
      </c>
      <c r="C44" s="47">
        <v>-6379028.2000000002</v>
      </c>
      <c r="D44" s="47">
        <v>70604212.819999993</v>
      </c>
      <c r="E44" s="47">
        <v>68854212.819999993</v>
      </c>
      <c r="F44" s="47">
        <v>68854212.819999993</v>
      </c>
      <c r="G44" s="47">
        <v>1750000</v>
      </c>
    </row>
    <row r="45" spans="1:7" x14ac:dyDescent="0.3">
      <c r="A45" s="80" t="s">
        <v>397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3">
      <c r="A46" s="80" t="s">
        <v>398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3">
      <c r="A47" s="80" t="s">
        <v>399</v>
      </c>
      <c r="B47" s="47">
        <v>800000</v>
      </c>
      <c r="C47" s="47">
        <v>40000</v>
      </c>
      <c r="D47" s="47">
        <v>840000</v>
      </c>
      <c r="E47" s="47">
        <v>840000</v>
      </c>
      <c r="F47" s="47">
        <v>840000</v>
      </c>
      <c r="G47" s="47">
        <v>0</v>
      </c>
    </row>
    <row r="48" spans="1:7" x14ac:dyDescent="0.3">
      <c r="A48" s="80" t="s">
        <v>400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3">
      <c r="A49" s="80" t="s">
        <v>401</v>
      </c>
      <c r="B49" s="47">
        <v>0</v>
      </c>
      <c r="C49" s="47">
        <v>2567637</v>
      </c>
      <c r="D49" s="47">
        <v>2567637</v>
      </c>
      <c r="E49" s="47">
        <v>2567637</v>
      </c>
      <c r="F49" s="47">
        <v>2567637</v>
      </c>
      <c r="G49" s="47">
        <v>0</v>
      </c>
    </row>
    <row r="50" spans="1:7" x14ac:dyDescent="0.3">
      <c r="A50" s="80" t="s">
        <v>402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3">
      <c r="A51" s="80" t="s">
        <v>403</v>
      </c>
      <c r="B51" s="47">
        <v>76183241.019999996</v>
      </c>
      <c r="C51" s="47">
        <v>-19531110.949999999</v>
      </c>
      <c r="D51" s="47">
        <v>56652130.07</v>
      </c>
      <c r="E51" s="47">
        <v>54902130.07</v>
      </c>
      <c r="F51" s="47">
        <v>54902130.07</v>
      </c>
      <c r="G51" s="47">
        <v>1750000</v>
      </c>
    </row>
    <row r="52" spans="1:7" x14ac:dyDescent="0.3">
      <c r="A52" s="80" t="s">
        <v>404</v>
      </c>
      <c r="B52" s="47">
        <v>0</v>
      </c>
      <c r="C52" s="47">
        <v>10544445.75</v>
      </c>
      <c r="D52" s="47">
        <v>10544445.75</v>
      </c>
      <c r="E52" s="47">
        <v>10544445.75</v>
      </c>
      <c r="F52" s="47">
        <v>10544445.75</v>
      </c>
      <c r="G52" s="47">
        <v>0</v>
      </c>
    </row>
    <row r="53" spans="1:7" x14ac:dyDescent="0.3">
      <c r="A53" s="58" t="s">
        <v>405</v>
      </c>
      <c r="B53" s="47">
        <v>70097210.459999993</v>
      </c>
      <c r="C53" s="47">
        <v>12127416.449999999</v>
      </c>
      <c r="D53" s="47">
        <v>82224626.909999996</v>
      </c>
      <c r="E53" s="47">
        <v>69112089.810000002</v>
      </c>
      <c r="F53" s="47">
        <v>66647877.109999999</v>
      </c>
      <c r="G53" s="47">
        <v>13112537.1</v>
      </c>
    </row>
    <row r="54" spans="1:7" x14ac:dyDescent="0.3">
      <c r="A54" s="80" t="s">
        <v>406</v>
      </c>
      <c r="B54" s="47">
        <v>0</v>
      </c>
      <c r="C54" s="47">
        <v>11173190.57</v>
      </c>
      <c r="D54" s="47">
        <v>11173190.57</v>
      </c>
      <c r="E54" s="47">
        <v>5243656.7</v>
      </c>
      <c r="F54" s="47">
        <v>3601014.72</v>
      </c>
      <c r="G54" s="47">
        <v>5929533.8700000001</v>
      </c>
    </row>
    <row r="55" spans="1:7" x14ac:dyDescent="0.3">
      <c r="A55" s="80" t="s">
        <v>407</v>
      </c>
      <c r="B55" s="47">
        <v>69098479.049999997</v>
      </c>
      <c r="C55" s="47">
        <v>-6106624.1200000001</v>
      </c>
      <c r="D55" s="47">
        <v>62991854.93</v>
      </c>
      <c r="E55" s="47">
        <v>56359501.509999998</v>
      </c>
      <c r="F55" s="47">
        <v>55537930.789999999</v>
      </c>
      <c r="G55" s="47">
        <v>6632353.4199999999</v>
      </c>
    </row>
    <row r="56" spans="1:7" x14ac:dyDescent="0.3">
      <c r="A56" s="80" t="s">
        <v>408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3">
      <c r="A57" s="81" t="s">
        <v>409</v>
      </c>
      <c r="B57" s="47">
        <v>205000</v>
      </c>
      <c r="C57" s="47">
        <v>60850</v>
      </c>
      <c r="D57" s="47">
        <v>265850</v>
      </c>
      <c r="E57" s="47">
        <v>199400</v>
      </c>
      <c r="F57" s="47">
        <v>199400</v>
      </c>
      <c r="G57" s="47">
        <v>66450</v>
      </c>
    </row>
    <row r="58" spans="1:7" x14ac:dyDescent="0.3">
      <c r="A58" s="80" t="s">
        <v>410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3">
      <c r="A59" s="80" t="s">
        <v>411</v>
      </c>
      <c r="B59" s="47">
        <v>228000</v>
      </c>
      <c r="C59" s="47">
        <v>7000000</v>
      </c>
      <c r="D59" s="47">
        <v>7228000</v>
      </c>
      <c r="E59" s="47">
        <v>7209531.5999999996</v>
      </c>
      <c r="F59" s="47">
        <v>7209531.5999999996</v>
      </c>
      <c r="G59" s="47">
        <v>18468.400000000001</v>
      </c>
    </row>
    <row r="60" spans="1:7" x14ac:dyDescent="0.3">
      <c r="A60" s="80" t="s">
        <v>412</v>
      </c>
      <c r="B60" s="47">
        <v>565731.41</v>
      </c>
      <c r="C60" s="47">
        <v>0</v>
      </c>
      <c r="D60" s="47">
        <v>565731.41</v>
      </c>
      <c r="E60" s="47">
        <v>100000</v>
      </c>
      <c r="F60" s="47">
        <v>100000</v>
      </c>
      <c r="G60" s="47">
        <v>465731.41</v>
      </c>
    </row>
    <row r="61" spans="1:7" x14ac:dyDescent="0.3">
      <c r="A61" s="58" t="s">
        <v>413</v>
      </c>
      <c r="B61" s="47">
        <v>2883933</v>
      </c>
      <c r="C61" s="47">
        <v>-1734763.97</v>
      </c>
      <c r="D61" s="47">
        <v>1149169.03</v>
      </c>
      <c r="E61" s="47">
        <v>770369.03</v>
      </c>
      <c r="F61" s="47">
        <v>770369.03</v>
      </c>
      <c r="G61" s="47">
        <v>378800</v>
      </c>
    </row>
    <row r="62" spans="1:7" x14ac:dyDescent="0.3">
      <c r="A62" s="80" t="s">
        <v>414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3">
      <c r="A63" s="80" t="s">
        <v>415</v>
      </c>
      <c r="B63" s="47">
        <v>2533933</v>
      </c>
      <c r="C63" s="47">
        <v>-1734763.97</v>
      </c>
      <c r="D63" s="47">
        <v>799169.03</v>
      </c>
      <c r="E63" s="47">
        <v>770369.03</v>
      </c>
      <c r="F63" s="47">
        <v>770369.03</v>
      </c>
      <c r="G63" s="47">
        <v>28800</v>
      </c>
    </row>
    <row r="64" spans="1:7" x14ac:dyDescent="0.3">
      <c r="A64" s="80" t="s">
        <v>416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3">
      <c r="A65" s="80" t="s">
        <v>417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3">
      <c r="A66" s="80" t="s">
        <v>418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3">
      <c r="A67" s="80" t="s">
        <v>419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3">
      <c r="A68" s="80" t="s">
        <v>420</v>
      </c>
      <c r="B68" s="47">
        <v>350000</v>
      </c>
      <c r="C68" s="47">
        <v>0</v>
      </c>
      <c r="D68" s="47">
        <v>350000</v>
      </c>
      <c r="E68" s="47">
        <v>0</v>
      </c>
      <c r="F68" s="47">
        <v>0</v>
      </c>
      <c r="G68" s="47">
        <v>350000</v>
      </c>
    </row>
    <row r="69" spans="1:7" x14ac:dyDescent="0.3">
      <c r="A69" s="80" t="s">
        <v>421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3">
      <c r="A70" s="80" t="s">
        <v>422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3">
      <c r="A71" s="59" t="s">
        <v>423</v>
      </c>
      <c r="B71" s="47">
        <v>0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</row>
    <row r="72" spans="1:7" x14ac:dyDescent="0.3">
      <c r="A72" s="80" t="s">
        <v>424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28.8" x14ac:dyDescent="0.3">
      <c r="A73" s="80" t="s">
        <v>425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3">
      <c r="A74" s="80" t="s">
        <v>426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3">
      <c r="A75" s="80" t="s">
        <v>427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385</v>
      </c>
      <c r="B77" s="4">
        <v>394466755.99000001</v>
      </c>
      <c r="C77" s="4">
        <v>52731381.640000001</v>
      </c>
      <c r="D77" s="4">
        <v>447198137.63</v>
      </c>
      <c r="E77" s="4">
        <v>428009896.91000003</v>
      </c>
      <c r="F77" s="4">
        <v>417762651.93000001</v>
      </c>
      <c r="G77" s="4">
        <v>19188240.719999999</v>
      </c>
    </row>
    <row r="78" spans="1:7" x14ac:dyDescent="0.3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B9" sqref="B9:G33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76" t="s">
        <v>429</v>
      </c>
      <c r="B1" s="177"/>
      <c r="C1" s="177"/>
      <c r="D1" s="177"/>
      <c r="E1" s="177"/>
      <c r="F1" s="177"/>
      <c r="G1" s="178"/>
    </row>
    <row r="2" spans="1:7" x14ac:dyDescent="0.3">
      <c r="A2" s="110" t="str">
        <f>'Formato 1'!A2</f>
        <v>MUNICIPIO DE CORTAZAR, GTO</v>
      </c>
      <c r="B2" s="111"/>
      <c r="C2" s="111"/>
      <c r="D2" s="111"/>
      <c r="E2" s="111"/>
      <c r="F2" s="111"/>
      <c r="G2" s="112"/>
    </row>
    <row r="3" spans="1:7" x14ac:dyDescent="0.3">
      <c r="A3" s="113" t="s">
        <v>302</v>
      </c>
      <c r="B3" s="114"/>
      <c r="C3" s="114"/>
      <c r="D3" s="114"/>
      <c r="E3" s="114"/>
      <c r="F3" s="114"/>
      <c r="G3" s="115"/>
    </row>
    <row r="4" spans="1:7" x14ac:dyDescent="0.3">
      <c r="A4" s="113" t="s">
        <v>430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x14ac:dyDescent="0.3">
      <c r="A7" s="172" t="s">
        <v>431</v>
      </c>
      <c r="B7" s="174" t="s">
        <v>304</v>
      </c>
      <c r="C7" s="174"/>
      <c r="D7" s="174"/>
      <c r="E7" s="174"/>
      <c r="F7" s="174"/>
      <c r="G7" s="174" t="s">
        <v>305</v>
      </c>
    </row>
    <row r="8" spans="1:7" ht="28.8" x14ac:dyDescent="0.3">
      <c r="A8" s="173"/>
      <c r="B8" s="7" t="s">
        <v>306</v>
      </c>
      <c r="C8" s="33" t="s">
        <v>394</v>
      </c>
      <c r="D8" s="33" t="s">
        <v>237</v>
      </c>
      <c r="E8" s="33" t="s">
        <v>192</v>
      </c>
      <c r="F8" s="33" t="s">
        <v>209</v>
      </c>
      <c r="G8" s="175"/>
    </row>
    <row r="9" spans="1:7" ht="15.75" customHeight="1" x14ac:dyDescent="0.3">
      <c r="A9" s="26" t="s">
        <v>432</v>
      </c>
      <c r="B9" s="119">
        <v>120274718.12</v>
      </c>
      <c r="C9" s="119">
        <v>7537019.2000000002</v>
      </c>
      <c r="D9" s="119">
        <v>127811737.31999999</v>
      </c>
      <c r="E9" s="119">
        <v>127790819.23</v>
      </c>
      <c r="F9" s="119">
        <v>127696567.01000001</v>
      </c>
      <c r="G9" s="119">
        <v>20918.09</v>
      </c>
    </row>
    <row r="10" spans="1:7" x14ac:dyDescent="0.3">
      <c r="A10" s="58" t="s">
        <v>433</v>
      </c>
      <c r="B10" s="75">
        <v>120274718.12</v>
      </c>
      <c r="C10" s="75">
        <v>7537019.2000000002</v>
      </c>
      <c r="D10" s="75">
        <v>127811737.31999999</v>
      </c>
      <c r="E10" s="75">
        <v>127790819.23</v>
      </c>
      <c r="F10" s="75">
        <v>127696567.01000001</v>
      </c>
      <c r="G10" s="76">
        <v>20918.09</v>
      </c>
    </row>
    <row r="11" spans="1:7" ht="15.75" customHeight="1" x14ac:dyDescent="0.3">
      <c r="A11" s="58" t="s">
        <v>434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</row>
    <row r="12" spans="1:7" x14ac:dyDescent="0.3">
      <c r="A12" s="58" t="s">
        <v>435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</row>
    <row r="13" spans="1:7" x14ac:dyDescent="0.3">
      <c r="A13" s="77" t="s">
        <v>436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</row>
    <row r="14" spans="1:7" x14ac:dyDescent="0.3">
      <c r="A14" s="77" t="s">
        <v>437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</row>
    <row r="15" spans="1:7" x14ac:dyDescent="0.3">
      <c r="A15" s="58" t="s">
        <v>438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</row>
    <row r="16" spans="1:7" ht="28.8" x14ac:dyDescent="0.3">
      <c r="A16" s="59" t="s">
        <v>439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</row>
    <row r="17" spans="1:7" x14ac:dyDescent="0.3">
      <c r="A17" s="77" t="s">
        <v>440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</row>
    <row r="18" spans="1:7" x14ac:dyDescent="0.3">
      <c r="A18" s="77" t="s">
        <v>441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3">
      <c r="A19" s="58" t="s">
        <v>442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443</v>
      </c>
      <c r="B21" s="119">
        <v>57530631.890000001</v>
      </c>
      <c r="C21" s="119">
        <v>-10738462.98</v>
      </c>
      <c r="D21" s="119">
        <v>46792168.909999996</v>
      </c>
      <c r="E21" s="119">
        <v>46792168.909999996</v>
      </c>
      <c r="F21" s="119">
        <v>46792168.909999996</v>
      </c>
      <c r="G21" s="119">
        <v>0</v>
      </c>
    </row>
    <row r="22" spans="1:7" x14ac:dyDescent="0.3">
      <c r="A22" s="58" t="s">
        <v>433</v>
      </c>
      <c r="B22" s="162">
        <v>57530631.890000001</v>
      </c>
      <c r="C22" s="162">
        <v>-10738462.98</v>
      </c>
      <c r="D22" s="163">
        <v>46792168.909999996</v>
      </c>
      <c r="E22" s="162">
        <v>46792168.909999996</v>
      </c>
      <c r="F22" s="162">
        <v>46792168.909999996</v>
      </c>
      <c r="G22" s="163">
        <v>0</v>
      </c>
    </row>
    <row r="23" spans="1:7" x14ac:dyDescent="0.3">
      <c r="A23" s="58" t="s">
        <v>434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435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77" t="s">
        <v>436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 t="s">
        <v>437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58" t="s">
        <v>438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ht="28.8" x14ac:dyDescent="0.3">
      <c r="A28" s="59" t="s">
        <v>439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3">
      <c r="A29" s="77" t="s">
        <v>440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77" t="s">
        <v>441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v>0</v>
      </c>
    </row>
    <row r="31" spans="1:7" x14ac:dyDescent="0.3">
      <c r="A31" s="58" t="s">
        <v>442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444</v>
      </c>
      <c r="B33" s="119">
        <v>177805350.00999999</v>
      </c>
      <c r="C33" s="119">
        <v>-3201443.78</v>
      </c>
      <c r="D33" s="119">
        <v>174603906.22999999</v>
      </c>
      <c r="E33" s="119">
        <v>174582988.13999999</v>
      </c>
      <c r="F33" s="119">
        <v>174488735.91999999</v>
      </c>
      <c r="G33" s="119">
        <v>20918.09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.</cp:lastModifiedBy>
  <cp:revision/>
  <dcterms:created xsi:type="dcterms:W3CDTF">2023-03-16T22:14:51Z</dcterms:created>
  <dcterms:modified xsi:type="dcterms:W3CDTF">2026-01-28T18:51:31Z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