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Downloads\4o trim 2025 M09 Digital\"/>
    </mc:Choice>
  </mc:AlternateContent>
  <xr:revisionPtr revIDLastSave="0" documentId="8_{FD6B4218-1557-48AA-8BE4-E550531CDE94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4" l="1"/>
  <c r="G49" i="4" s="1"/>
  <c r="D48" i="4"/>
  <c r="G48" i="4" s="1"/>
  <c r="D47" i="4"/>
  <c r="G47" i="4" s="1"/>
  <c r="D46" i="4"/>
  <c r="G46" i="4" s="1"/>
  <c r="D45" i="4"/>
  <c r="G45" i="4" s="1"/>
  <c r="D44" i="4"/>
  <c r="G44" i="4" s="1"/>
  <c r="D43" i="4"/>
  <c r="G43" i="4" s="1"/>
  <c r="D42" i="4"/>
  <c r="G42" i="4" s="1"/>
  <c r="D41" i="4"/>
  <c r="G41" i="4" s="1"/>
  <c r="D40" i="4"/>
  <c r="G40" i="4" s="1"/>
  <c r="D39" i="4"/>
  <c r="G39" i="4" s="1"/>
  <c r="D38" i="4"/>
  <c r="G38" i="4" s="1"/>
  <c r="D37" i="4"/>
  <c r="G37" i="4" s="1"/>
  <c r="D36" i="4"/>
  <c r="G36" i="4" s="1"/>
  <c r="D35" i="4"/>
  <c r="G35" i="4" s="1"/>
  <c r="D34" i="4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D12" i="4"/>
  <c r="G12" i="4" s="1"/>
  <c r="D51" i="4"/>
  <c r="F52" i="4"/>
  <c r="E52" i="4"/>
  <c r="C52" i="4"/>
  <c r="B52" i="4"/>
  <c r="G51" i="4" l="1"/>
  <c r="D50" i="4"/>
  <c r="G50" i="4" s="1"/>
  <c r="F86" i="4" l="1"/>
  <c r="E86" i="4"/>
  <c r="C86" i="4"/>
  <c r="B86" i="4"/>
  <c r="D84" i="4"/>
  <c r="G84" i="4" s="1"/>
  <c r="D80" i="4"/>
  <c r="G80" i="4" s="1"/>
  <c r="D82" i="4"/>
  <c r="G82" i="4" s="1"/>
  <c r="D78" i="4"/>
  <c r="G78" i="4" s="1"/>
  <c r="D76" i="4"/>
  <c r="G76" i="4" s="1"/>
  <c r="D74" i="4"/>
  <c r="G74" i="4" s="1"/>
  <c r="D72" i="4"/>
  <c r="G72" i="4" s="1"/>
  <c r="D70" i="4"/>
  <c r="G70" i="4" s="1"/>
  <c r="F63" i="4"/>
  <c r="E63" i="4"/>
  <c r="D61" i="4"/>
  <c r="G61" i="4" s="1"/>
  <c r="D60" i="4"/>
  <c r="G60" i="4" s="1"/>
  <c r="D59" i="4"/>
  <c r="G59" i="4" s="1"/>
  <c r="D58" i="4"/>
  <c r="G58" i="4" s="1"/>
  <c r="C63" i="4"/>
  <c r="B63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52" i="4" s="1"/>
  <c r="D52" i="4"/>
  <c r="G86" i="4"/>
  <c r="D86" i="4"/>
  <c r="G63" i="4"/>
  <c r="D63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<sst xmlns="http://schemas.openxmlformats.org/spreadsheetml/2006/main" count="230" uniqueCount="177">
  <si>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</si>
  <si>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</si>
  <si>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</si>
  <si>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</si>
  <si>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</si>
  <si>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</si>
  <si>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</si>
  <si>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</si>
  <si>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</si>
  <si>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</si>
  <si>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</si>
  <si>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</si>
  <si>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</si>
  <si>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</si>
  <si>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</si>
  <si>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</si>
  <si>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</si>
  <si>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</si>
  <si>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</si>
  <si>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</si>
  <si>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</si>
  <si>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</si>
  <si>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</si>
  <si>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</si>
  <si>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</si>
  <si>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</si>
  <si>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</si>
  <si>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</si>
  <si>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</si>
  <si>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</si>
  <si>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</si>
  <si>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</si>
  <si>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</si>
  <si>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</si>
  <si>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</si>
  <si>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</si>
  <si>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</si>
  <si>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</si>
  <si>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</si>
  <si>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</si>
  <si>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</si>
  <si>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</si>
  <si>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</si>
  <si>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</si>
  <si>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</si>
  <si>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</si>
  <si>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</si>
  <si>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</si>
  <si>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</si>
  <si>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</si>
  <si>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</si>
  <si>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</si>
  <si>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</si>
  <si>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</si>
  <si>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</si>
  <si>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</si>
  <si>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</si>
  <si>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</si>
  <si>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</si>
  <si>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</si>
  <si>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</si>
  <si>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</si>
  <si>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</si>
  <si>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</si>
  <si>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</si>
  <si>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</si>
  <si>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</si>
  <si>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</si>
  <si>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</si>
  <si>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</si>
  <si>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</si>
  <si>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</si>
  <si>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</si>
  <si>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</si>
  <si>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</si>
  <si>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</si>
  <si>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</si>
  <si>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</si>
  <si>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</si>
  <si>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</si>
  <si>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</si>
  <si>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</si>
  <si>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</si>
  <si>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</si>
  <si>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</si>
  <si>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</si>
  <si>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</si>
  <si>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</si>
  <si>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</si>
  <si>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</si>
  <si>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</si>
  <si>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</si>
  <si>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</si>
  <si>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</si>
  <si>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</si>
  <si>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</si>
  <si>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</si>
  <si>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</si>
  <si>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</si>
  <si>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</si>
  <si>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</si>
  <si>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</si>
  <si>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</si>
  <si>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</si>
  <si>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</si>
  <si>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</si>
  <si>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</si>
  <si>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</si>
  <si>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</si>
  <si>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</si>
  <si>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</si>
  <si>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</si>
  <si>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</si>
  <si>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</si>
  <si>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</si>
  <si>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</si>
  <si>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</si>
  <si>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</si>
  <si>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</si>
  <si>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</si>
  <si>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</si>
  <si>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</si>
  <si>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</si>
  <si>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</si>
  <si>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</si>
  <si>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</si>
  <si>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</si>
  <si>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</si>
  <si>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Municipio de Cortázar, Gto.
Estado Analítico del Ejercicio del Presupuesto de Egresos
Clasificación por Objeto del Gasto (Capítulo y Concepto)
Del 1 de Enero al 31 de Diciembre de 2025
(Cifras en Pesos)</t>
  </si>
  <si>
    <t>Municipio de Cortázar, Gto.
Estado Analítico del Ejercicio del Presupuesto de Egresos
Clasificación Económica (por Tipo de Gasto)
Del 1 de Enero al 31 de Diciembre de 2025
(Cifras en Pesos)</t>
  </si>
  <si>
    <t>31111M090010100 PRESIDENTE MUNICIPAL</t>
  </si>
  <si>
    <t>31111M090010200 SINDICO</t>
  </si>
  <si>
    <t>31111M090010300 REGIDORES</t>
  </si>
  <si>
    <t>31111M090020000 PRESIDENCIA MPAL</t>
  </si>
  <si>
    <t>31111M090030100 SECRETARIA DEL AYUNTAMIE</t>
  </si>
  <si>
    <t>31111M090030200 JEFATURA DE MEDIO AMBIEN</t>
  </si>
  <si>
    <t>31111M090030300 COORDINACION DE MEJORA R</t>
  </si>
  <si>
    <t>31111M090030400 COORDINACION DE ACCESO A</t>
  </si>
  <si>
    <t>31111M090030500 DELEGADOS MUNICIPALES</t>
  </si>
  <si>
    <t>31111M090030600 PROCURADURIA DE LOS NIÑO</t>
  </si>
  <si>
    <t>31111M090040100 TESORERIA MUNICIPAL</t>
  </si>
  <si>
    <t>31111M090040200 JEFATURA DE COMPRAS</t>
  </si>
  <si>
    <t>31111M090040300 JEFATURA DE CATASTRO E I</t>
  </si>
  <si>
    <t>31111M090040400 JEFATURA DE FISCALIZACIO</t>
  </si>
  <si>
    <t>31111M090040500 COORDINACION DE MERCADOS</t>
  </si>
  <si>
    <t>31111M090050000 DIRECCION DE OBRAS PUBLI</t>
  </si>
  <si>
    <t>31111M090060000 DIRECCION DE DESARROLLO</t>
  </si>
  <si>
    <t>31111M090070100 DIRECCION DE DESARROLLO</t>
  </si>
  <si>
    <t>31111M090080000 DIRECCION DE JURIDICO Y</t>
  </si>
  <si>
    <t>31111M090090100 DIRECCION DE SERVICIOS P</t>
  </si>
  <si>
    <t>31111M090090200 JEFATURA DEL RASTRO MUNI</t>
  </si>
  <si>
    <t>31111M090100100 OFICIALIA MAYOR</t>
  </si>
  <si>
    <t>31111M090100200 COORDINACION DE MANTENIM</t>
  </si>
  <si>
    <t>31111M090100300 COORDINACION DE INFORMAT</t>
  </si>
  <si>
    <t>31111M090110100 DIRECCION DE ARTE, CULTU</t>
  </si>
  <si>
    <t>31111M090110200 JEFATURA DE GESTION EDUC</t>
  </si>
  <si>
    <t>31111M090110300 COORDINACION DE BIBLIOTE</t>
  </si>
  <si>
    <t>31111M090110400 COORDINACION DE ATENCION</t>
  </si>
  <si>
    <t>31111M090120100 DIRECCION DE DESARROLLO</t>
  </si>
  <si>
    <t>31111M090120200 COORDINACION DE TURISMO</t>
  </si>
  <si>
    <t>31111M090130000 DIRECCION DE CULTURA FIS</t>
  </si>
  <si>
    <t>31111M090140000 DIRECCION DE ATENCION IN</t>
  </si>
  <si>
    <t>31111M090150000 DIRECCION DE DESARROLLO</t>
  </si>
  <si>
    <t>31111M090160000 DIRECCION DE COMUNICACIO</t>
  </si>
  <si>
    <t>31111M090170000 DIRECCION DE SALUD</t>
  </si>
  <si>
    <t>31111M090180000 SISTEMA MUNICIPAL DE SEG</t>
  </si>
  <si>
    <t>31111M090190000 CONTRALORIA</t>
  </si>
  <si>
    <t>31111M090200000 COORDINACION DE DISCAPAC</t>
  </si>
  <si>
    <t>31111M090210000 COORDINACION DE PROTECCI</t>
  </si>
  <si>
    <t>31111M090220000 COORDINACION DE DIVERSID</t>
  </si>
  <si>
    <t>31111M090230000 COORDINACION DE MIGRANTE</t>
  </si>
  <si>
    <t>31111M090240000 CRONISTA MUNICIPAL</t>
  </si>
  <si>
    <t>31111M090250000 DIRECCION DE ARCHIVO MUN</t>
  </si>
  <si>
    <t>31111M090900000 ORGANISMOS PARAMUNICIPAL</t>
  </si>
  <si>
    <t>31111M090180100 TRANSITO MUNICIPAL</t>
  </si>
  <si>
    <t>Municipio de Cortázar, Gto.
Estado Analítico del Ejercicio del Presupuesto de Egresos
Clasificación Administrativa
Del 1 de Enero al 31 de Diciembre de 2025
(Cifras en Pesos)</t>
  </si>
  <si>
    <t>Municipio de Cortázar, Gto.
Estado Analítico del Ejercicio del Presupuesto de Egresos
Clasificación Funcional (Finalidad y Función)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</si>
</sst>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2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4" fontId="2" fillId="0" borderId="11" xfId="0" applyNumberFormat="1" applyFont="1" applyBorder="1" applyProtection="1">
      <protection locked="0"/>
    </xf>
    <xf numFmtId="4" fontId="6" fillId="0" borderId="5" xfId="0" applyNumberFormat="1" applyFont="1" applyBorder="1" applyProtection="1"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0</xdr:row>
      <xdr:rowOff>106680</xdr:rowOff>
    </xdr:from>
    <xdr:to>
      <xdr:col>0</xdr:col>
      <xdr:colOff>958215</xdr:colOff>
      <xdr:row>0</xdr:row>
      <xdr:rowOff>664630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503054-0BA9-4B94-9321-AB34D308C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" y="106680"/>
          <a:ext cx="828675" cy="557950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</xdr:colOff>
      <xdr:row>53</xdr:row>
      <xdr:rowOff>83820</xdr:rowOff>
    </xdr:from>
    <xdr:to>
      <xdr:col>0</xdr:col>
      <xdr:colOff>958215</xdr:colOff>
      <xdr:row>53</xdr:row>
      <xdr:rowOff>641770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80B3920-FB23-4CD8-B6A6-7591D8CD0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" y="7726680"/>
          <a:ext cx="828675" cy="557950"/>
        </a:xfrm>
        <a:prstGeom prst="rect">
          <a:avLst/>
        </a:prstGeom>
      </xdr:spPr>
    </xdr:pic>
    <xdr:clientData/>
  </xdr:twoCellAnchor>
  <xdr:twoCellAnchor editAs="oneCell">
    <xdr:from>
      <xdr:col>0</xdr:col>
      <xdr:colOff>144780</xdr:colOff>
      <xdr:row>65</xdr:row>
      <xdr:rowOff>129540</xdr:rowOff>
    </xdr:from>
    <xdr:to>
      <xdr:col>0</xdr:col>
      <xdr:colOff>973455</xdr:colOff>
      <xdr:row>65</xdr:row>
      <xdr:rowOff>687490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5494FD0-ECE7-4A8D-8D22-C7D87B856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" y="10027920"/>
          <a:ext cx="828675" cy="557950"/>
        </a:xfrm>
        <a:prstGeom prst="rect">
          <a:avLst/>
        </a:prstGeom>
      </xdr:spPr>
    </xdr:pic>
    <xdr:clientData/>
  </xdr:twoCellAnchor>
  <xdr:twoCellAnchor editAs="oneCell">
    <xdr:from>
      <xdr:col>0</xdr:col>
      <xdr:colOff>1790700</xdr:colOff>
      <xdr:row>90</xdr:row>
      <xdr:rowOff>114300</xdr:rowOff>
    </xdr:from>
    <xdr:to>
      <xdr:col>4</xdr:col>
      <xdr:colOff>807720</xdr:colOff>
      <xdr:row>96</xdr:row>
      <xdr:rowOff>89629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B19B849-7D9A-4B85-AAF3-98F707C51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90700" y="14394180"/>
          <a:ext cx="6233160" cy="7525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1706880</xdr:colOff>
      <xdr:row>20</xdr:row>
      <xdr:rowOff>76200</xdr:rowOff>
    </xdr:from>
    <xdr:to>
      <xdr:col>5</xdr:col>
      <xdr:colOff>60960</xdr:colOff>
      <xdr:row>25</xdr:row>
      <xdr:rowOff>51529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D34DCE-3021-4CEE-B7BA-959E398FD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06880" y="3352800"/>
          <a:ext cx="4800600" cy="6230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0</xdr:row>
      <xdr:rowOff>557950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A3F25A2-4103-4314-825C-B7A9047B2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8675" cy="557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99060</xdr:rowOff>
    </xdr:from>
    <xdr:to>
      <xdr:col>0</xdr:col>
      <xdr:colOff>897255</xdr:colOff>
      <xdr:row>0</xdr:row>
      <xdr:rowOff>657010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1A7C94-BBDA-4AC0-AF4C-BF37E89FE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" y="99060"/>
          <a:ext cx="828675" cy="557950"/>
        </a:xfrm>
        <a:prstGeom prst="rect">
          <a:avLst/>
        </a:prstGeom>
      </xdr:spPr>
    </xdr:pic>
    <xdr:clientData/>
  </xdr:twoCellAnchor>
  <xdr:twoCellAnchor editAs="oneCell">
    <xdr:from>
      <xdr:col>0</xdr:col>
      <xdr:colOff>1836420</xdr:colOff>
      <xdr:row>80</xdr:row>
      <xdr:rowOff>106680</xdr:rowOff>
    </xdr:from>
    <xdr:to>
      <xdr:col>5</xdr:col>
      <xdr:colOff>335280</xdr:colOff>
      <xdr:row>85</xdr:row>
      <xdr:rowOff>82009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6F9E2B6-DE28-4291-A419-E396E8391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36420" y="11292840"/>
          <a:ext cx="5836920" cy="6230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2484120</xdr:colOff>
      <xdr:row>45</xdr:row>
      <xdr:rowOff>53340</xdr:rowOff>
    </xdr:from>
    <xdr:to>
      <xdr:col>5</xdr:col>
      <xdr:colOff>99060</xdr:colOff>
      <xdr:row>50</xdr:row>
      <xdr:rowOff>28669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2DC95D-4C4F-4BF3-A4CE-153669C9A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4120" y="6667500"/>
          <a:ext cx="5730240" cy="623029"/>
        </a:xfrm>
        <a:prstGeom prst="rect">
          <a:avLst/>
        </a:prstGeom>
      </xdr:spPr>
    </xdr:pic>
    <xdr:clientData/>
  </xdr:twoCellAnchor>
  <xdr:twoCellAnchor editAs="oneCell">
    <xdr:from>
      <xdr:col>0</xdr:col>
      <xdr:colOff>175260</xdr:colOff>
      <xdr:row>0</xdr:row>
      <xdr:rowOff>99060</xdr:rowOff>
    </xdr:from>
    <xdr:to>
      <xdr:col>0</xdr:col>
      <xdr:colOff>1003935</xdr:colOff>
      <xdr:row>0</xdr:row>
      <xdr:rowOff>657010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EBED23A-D5EB-41A2-856C-E72CAB41E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" y="99060"/>
          <a:ext cx="828675" cy="557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8"/>
  <sheetViews>
    <sheetView showGridLines="0" tabSelected="1" workbookViewId="0">
      <selection activeCell="A93" sqref="A93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57" customHeight="1" x14ac:dyDescent="0.2">
      <c r="A1" s="37" t="s">
        <v>175</v>
      </c>
      <c r="B1" s="38"/>
      <c r="C1" s="38"/>
      <c r="D1" s="38"/>
      <c r="E1" s="38"/>
      <c r="F1" s="38"/>
      <c r="G1" s="39"/>
    </row>
    <row r="2" spans="1:7" x14ac:dyDescent="0.2">
      <c r="A2" s="19"/>
      <c r="B2" s="36" t="s">
        <v>56</v>
      </c>
      <c r="C2" s="32"/>
      <c r="D2" s="32"/>
      <c r="E2" s="32"/>
      <c r="F2" s="33"/>
      <c r="G2" s="34" t="s">
        <v>55</v>
      </c>
    </row>
    <row r="3" spans="1:7" ht="24.9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5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130</v>
      </c>
      <c r="B5" s="40">
        <v>658062.91</v>
      </c>
      <c r="C5" s="40">
        <v>40695.15</v>
      </c>
      <c r="D5" s="40">
        <f>B5+C5</f>
        <v>698758.06</v>
      </c>
      <c r="E5" s="40">
        <v>698758.06</v>
      </c>
      <c r="F5" s="40">
        <v>698758.06</v>
      </c>
      <c r="G5" s="40">
        <f>D5-E5</f>
        <v>0</v>
      </c>
    </row>
    <row r="6" spans="1:7" x14ac:dyDescent="0.2">
      <c r="A6" s="14" t="s">
        <v>131</v>
      </c>
      <c r="B6" s="40">
        <v>683523.05</v>
      </c>
      <c r="C6" s="40">
        <v>255449.35</v>
      </c>
      <c r="D6" s="40">
        <f t="shared" ref="D6:D11" si="0">B6+C6</f>
        <v>938972.4</v>
      </c>
      <c r="E6" s="40">
        <v>938972.4</v>
      </c>
      <c r="F6" s="40">
        <v>927558</v>
      </c>
      <c r="G6" s="40">
        <f t="shared" ref="G6:G11" si="1">D6-E6</f>
        <v>0</v>
      </c>
    </row>
    <row r="7" spans="1:7" x14ac:dyDescent="0.2">
      <c r="A7" s="14" t="s">
        <v>132</v>
      </c>
      <c r="B7" s="40">
        <v>3460733.34</v>
      </c>
      <c r="C7" s="40">
        <v>553957.88</v>
      </c>
      <c r="D7" s="40">
        <f t="shared" si="0"/>
        <v>4014691.2199999997</v>
      </c>
      <c r="E7" s="40">
        <v>4014057.86</v>
      </c>
      <c r="F7" s="40">
        <v>4014057.86</v>
      </c>
      <c r="G7" s="40">
        <f t="shared" si="1"/>
        <v>633.35999999986961</v>
      </c>
    </row>
    <row r="8" spans="1:7" x14ac:dyDescent="0.2">
      <c r="A8" s="14" t="s">
        <v>133</v>
      </c>
      <c r="B8" s="40">
        <v>16240784.029999999</v>
      </c>
      <c r="C8" s="40">
        <v>-2687733.84</v>
      </c>
      <c r="D8" s="40">
        <f t="shared" si="0"/>
        <v>13553050.189999999</v>
      </c>
      <c r="E8" s="40">
        <v>13193375.59</v>
      </c>
      <c r="F8" s="40">
        <v>13024142.550000001</v>
      </c>
      <c r="G8" s="40">
        <f t="shared" si="1"/>
        <v>359674.59999999963</v>
      </c>
    </row>
    <row r="9" spans="1:7" x14ac:dyDescent="0.2">
      <c r="A9" s="14" t="s">
        <v>134</v>
      </c>
      <c r="B9" s="40">
        <v>2261784.08</v>
      </c>
      <c r="C9" s="40">
        <v>-30197.82</v>
      </c>
      <c r="D9" s="40">
        <f t="shared" si="0"/>
        <v>2231586.2600000002</v>
      </c>
      <c r="E9" s="40">
        <v>2231586.2599999998</v>
      </c>
      <c r="F9" s="40">
        <v>2219361.4</v>
      </c>
      <c r="G9" s="40">
        <f t="shared" si="1"/>
        <v>0</v>
      </c>
    </row>
    <row r="10" spans="1:7" x14ac:dyDescent="0.2">
      <c r="A10" s="14" t="s">
        <v>135</v>
      </c>
      <c r="B10" s="40">
        <v>2560877.2200000002</v>
      </c>
      <c r="C10" s="40">
        <v>83415.11</v>
      </c>
      <c r="D10" s="40">
        <f t="shared" si="0"/>
        <v>2644292.33</v>
      </c>
      <c r="E10" s="40">
        <v>2643192.33</v>
      </c>
      <c r="F10" s="40">
        <v>2633881.16</v>
      </c>
      <c r="G10" s="40">
        <f t="shared" si="1"/>
        <v>1100</v>
      </c>
    </row>
    <row r="11" spans="1:7" x14ac:dyDescent="0.2">
      <c r="A11" s="14" t="s">
        <v>136</v>
      </c>
      <c r="B11" s="40">
        <v>997996.31</v>
      </c>
      <c r="C11" s="40">
        <v>-26201.19</v>
      </c>
      <c r="D11" s="40">
        <f t="shared" si="0"/>
        <v>971795.12000000011</v>
      </c>
      <c r="E11" s="40">
        <v>971273.12</v>
      </c>
      <c r="F11" s="40">
        <v>966553.32</v>
      </c>
      <c r="G11" s="40">
        <f t="shared" si="1"/>
        <v>522.00000000011642</v>
      </c>
    </row>
    <row r="12" spans="1:7" x14ac:dyDescent="0.2">
      <c r="A12" s="14" t="s">
        <v>137</v>
      </c>
      <c r="B12" s="40">
        <v>699989.97</v>
      </c>
      <c r="C12" s="40">
        <v>-1278.6400000000001</v>
      </c>
      <c r="D12" s="40">
        <f t="shared" ref="D12" si="2">B12+C12</f>
        <v>698711.33</v>
      </c>
      <c r="E12" s="40">
        <v>698711.33</v>
      </c>
      <c r="F12" s="40">
        <v>691394.05</v>
      </c>
      <c r="G12" s="40">
        <f t="shared" ref="G12" si="3">D12-E12</f>
        <v>0</v>
      </c>
    </row>
    <row r="13" spans="1:7" x14ac:dyDescent="0.2">
      <c r="A13" s="14" t="s">
        <v>138</v>
      </c>
      <c r="B13" s="40">
        <v>1046857.2</v>
      </c>
      <c r="C13" s="40">
        <v>-106741.21</v>
      </c>
      <c r="D13" s="40">
        <f t="shared" ref="D13" si="4">B13+C13</f>
        <v>940115.99</v>
      </c>
      <c r="E13" s="40">
        <v>940115.99</v>
      </c>
      <c r="F13" s="40">
        <v>940115.99</v>
      </c>
      <c r="G13" s="40">
        <f t="shared" ref="G13" si="5">D13-E13</f>
        <v>0</v>
      </c>
    </row>
    <row r="14" spans="1:7" x14ac:dyDescent="0.2">
      <c r="A14" s="14" t="s">
        <v>139</v>
      </c>
      <c r="B14" s="40">
        <v>636582.37</v>
      </c>
      <c r="C14" s="40">
        <v>10631.51</v>
      </c>
      <c r="D14" s="40">
        <f t="shared" ref="D14" si="6">B14+C14</f>
        <v>647213.88</v>
      </c>
      <c r="E14" s="40">
        <v>627293.87</v>
      </c>
      <c r="F14" s="40">
        <v>626853.06999999995</v>
      </c>
      <c r="G14" s="40">
        <f t="shared" ref="G14" si="7">D14-E14</f>
        <v>19920.010000000009</v>
      </c>
    </row>
    <row r="15" spans="1:7" x14ac:dyDescent="0.2">
      <c r="A15" s="14" t="s">
        <v>140</v>
      </c>
      <c r="B15" s="40">
        <v>40680278.799999997</v>
      </c>
      <c r="C15" s="40">
        <v>5385255.6299999999</v>
      </c>
      <c r="D15" s="40">
        <f t="shared" ref="D15" si="8">B15+C15</f>
        <v>46065534.43</v>
      </c>
      <c r="E15" s="40">
        <v>45724752.869999997</v>
      </c>
      <c r="F15" s="40">
        <v>43391338.109999999</v>
      </c>
      <c r="G15" s="40">
        <f t="shared" ref="G15" si="9">D15-E15</f>
        <v>340781.56000000238</v>
      </c>
    </row>
    <row r="16" spans="1:7" x14ac:dyDescent="0.2">
      <c r="A16" s="14" t="s">
        <v>141</v>
      </c>
      <c r="B16" s="40">
        <v>1935091.62</v>
      </c>
      <c r="C16" s="40">
        <v>339159.24</v>
      </c>
      <c r="D16" s="40">
        <f t="shared" ref="D16" si="10">B16+C16</f>
        <v>2274250.8600000003</v>
      </c>
      <c r="E16" s="40">
        <v>2273288.06</v>
      </c>
      <c r="F16" s="40">
        <v>2222033.14</v>
      </c>
      <c r="G16" s="40">
        <f t="shared" ref="G16" si="11">D16-E16</f>
        <v>962.8000000002794</v>
      </c>
    </row>
    <row r="17" spans="1:7" x14ac:dyDescent="0.2">
      <c r="A17" s="14" t="s">
        <v>142</v>
      </c>
      <c r="B17" s="40">
        <v>3976280.76</v>
      </c>
      <c r="C17" s="40">
        <v>-997544.49</v>
      </c>
      <c r="D17" s="40">
        <f t="shared" ref="D17" si="12">B17+C17</f>
        <v>2978736.2699999996</v>
      </c>
      <c r="E17" s="40">
        <v>2978736.27</v>
      </c>
      <c r="F17" s="40">
        <v>2885472.27</v>
      </c>
      <c r="G17" s="40">
        <f t="shared" ref="G17" si="13">D17-E17</f>
        <v>0</v>
      </c>
    </row>
    <row r="18" spans="1:7" x14ac:dyDescent="0.2">
      <c r="A18" s="14" t="s">
        <v>143</v>
      </c>
      <c r="B18" s="40">
        <v>2089236.67</v>
      </c>
      <c r="C18" s="40">
        <v>69501.61</v>
      </c>
      <c r="D18" s="40">
        <f t="shared" ref="D18" si="14">B18+C18</f>
        <v>2158738.2799999998</v>
      </c>
      <c r="E18" s="40">
        <v>2158738.2799999998</v>
      </c>
      <c r="F18" s="40">
        <v>2120061.69</v>
      </c>
      <c r="G18" s="40">
        <f t="shared" ref="G18" si="15">D18-E18</f>
        <v>0</v>
      </c>
    </row>
    <row r="19" spans="1:7" x14ac:dyDescent="0.2">
      <c r="A19" s="14" t="s">
        <v>144</v>
      </c>
      <c r="B19" s="40">
        <v>4937928.0199999996</v>
      </c>
      <c r="C19" s="40">
        <v>70776.800000000003</v>
      </c>
      <c r="D19" s="40">
        <f t="shared" ref="D19" si="16">B19+C19</f>
        <v>5008704.8199999994</v>
      </c>
      <c r="E19" s="40">
        <v>5008704.82</v>
      </c>
      <c r="F19" s="40">
        <v>4981204.82</v>
      </c>
      <c r="G19" s="40">
        <f t="shared" ref="G19" si="17">D19-E19</f>
        <v>0</v>
      </c>
    </row>
    <row r="20" spans="1:7" x14ac:dyDescent="0.2">
      <c r="A20" s="14" t="s">
        <v>145</v>
      </c>
      <c r="B20" s="40">
        <v>61026401.359999999</v>
      </c>
      <c r="C20" s="40">
        <v>-7696376.1399999997</v>
      </c>
      <c r="D20" s="40">
        <f t="shared" ref="D20" si="18">B20+C20</f>
        <v>53330025.219999999</v>
      </c>
      <c r="E20" s="40">
        <v>42059175.450000003</v>
      </c>
      <c r="F20" s="40">
        <v>40370828.649999999</v>
      </c>
      <c r="G20" s="40">
        <f t="shared" ref="G20" si="19">D20-E20</f>
        <v>11270849.769999996</v>
      </c>
    </row>
    <row r="21" spans="1:7" x14ac:dyDescent="0.2">
      <c r="A21" s="14" t="s">
        <v>146</v>
      </c>
      <c r="B21" s="40">
        <v>3021102.89</v>
      </c>
      <c r="C21" s="40">
        <v>-824718.34</v>
      </c>
      <c r="D21" s="40">
        <f t="shared" ref="D21" si="20">B21+C21</f>
        <v>2196384.5500000003</v>
      </c>
      <c r="E21" s="40">
        <v>2192845.7400000002</v>
      </c>
      <c r="F21" s="40">
        <v>2190645.56</v>
      </c>
      <c r="G21" s="40">
        <f t="shared" ref="G21" si="21">D21-E21</f>
        <v>3538.8100000000559</v>
      </c>
    </row>
    <row r="22" spans="1:7" x14ac:dyDescent="0.2">
      <c r="A22" s="14" t="s">
        <v>147</v>
      </c>
      <c r="B22" s="40">
        <v>3456907.63</v>
      </c>
      <c r="C22" s="40">
        <v>4968926.99</v>
      </c>
      <c r="D22" s="40">
        <f t="shared" ref="D22" si="22">B22+C22</f>
        <v>8425834.620000001</v>
      </c>
      <c r="E22" s="40">
        <v>8009489.6699999999</v>
      </c>
      <c r="F22" s="40">
        <v>7989119.8600000003</v>
      </c>
      <c r="G22" s="40">
        <f t="shared" ref="G22" si="23">D22-E22</f>
        <v>416344.95000000112</v>
      </c>
    </row>
    <row r="23" spans="1:7" x14ac:dyDescent="0.2">
      <c r="A23" s="14" t="s">
        <v>148</v>
      </c>
      <c r="B23" s="40">
        <v>1808412.74</v>
      </c>
      <c r="C23" s="40">
        <v>-502202.86</v>
      </c>
      <c r="D23" s="40">
        <f t="shared" ref="D23" si="24">B23+C23</f>
        <v>1306209.8799999999</v>
      </c>
      <c r="E23" s="40">
        <v>1306209.8799999999</v>
      </c>
      <c r="F23" s="40">
        <v>1304709.8799999999</v>
      </c>
      <c r="G23" s="40">
        <f t="shared" ref="G23" si="25">D23-E23</f>
        <v>0</v>
      </c>
    </row>
    <row r="24" spans="1:7" x14ac:dyDescent="0.2">
      <c r="A24" s="14" t="s">
        <v>149</v>
      </c>
      <c r="B24" s="40">
        <v>49794464.560000002</v>
      </c>
      <c r="C24" s="40">
        <v>30487358.390000001</v>
      </c>
      <c r="D24" s="40">
        <f t="shared" ref="D24" si="26">B24+C24</f>
        <v>80281822.950000003</v>
      </c>
      <c r="E24" s="40">
        <v>78040944.200000003</v>
      </c>
      <c r="F24" s="40">
        <v>75713992.620000005</v>
      </c>
      <c r="G24" s="40">
        <f t="shared" ref="G24" si="27">D24-E24</f>
        <v>2240878.75</v>
      </c>
    </row>
    <row r="25" spans="1:7" x14ac:dyDescent="0.2">
      <c r="A25" s="14" t="s">
        <v>150</v>
      </c>
      <c r="B25" s="40">
        <v>3629188.38</v>
      </c>
      <c r="C25" s="40">
        <v>2362345.36</v>
      </c>
      <c r="D25" s="40">
        <f t="shared" ref="D25" si="28">B25+C25</f>
        <v>5991533.7400000002</v>
      </c>
      <c r="E25" s="40">
        <v>5977779.6200000001</v>
      </c>
      <c r="F25" s="40">
        <v>5472786.2999999998</v>
      </c>
      <c r="G25" s="40">
        <f t="shared" ref="G25" si="29">D25-E25</f>
        <v>13754.120000000112</v>
      </c>
    </row>
    <row r="26" spans="1:7" x14ac:dyDescent="0.2">
      <c r="A26" s="14" t="s">
        <v>151</v>
      </c>
      <c r="B26" s="40">
        <v>44067589.600000001</v>
      </c>
      <c r="C26" s="40">
        <v>414004.17</v>
      </c>
      <c r="D26" s="40">
        <f t="shared" ref="D26" si="30">B26+C26</f>
        <v>44481593.770000003</v>
      </c>
      <c r="E26" s="40">
        <v>44406577.359999999</v>
      </c>
      <c r="F26" s="40">
        <v>44300619.359999999</v>
      </c>
      <c r="G26" s="40">
        <f t="shared" ref="G26" si="31">D26-E26</f>
        <v>75016.410000003874</v>
      </c>
    </row>
    <row r="27" spans="1:7" x14ac:dyDescent="0.2">
      <c r="A27" s="14" t="s">
        <v>152</v>
      </c>
      <c r="B27" s="40">
        <v>581260.91</v>
      </c>
      <c r="C27" s="40">
        <v>76331.81</v>
      </c>
      <c r="D27" s="40">
        <f t="shared" ref="D27" si="32">B27+C27</f>
        <v>657592.72</v>
      </c>
      <c r="E27" s="40">
        <v>657592.72</v>
      </c>
      <c r="F27" s="40">
        <v>656592.72</v>
      </c>
      <c r="G27" s="40">
        <f t="shared" ref="G27" si="33">D27-E27</f>
        <v>0</v>
      </c>
    </row>
    <row r="28" spans="1:7" x14ac:dyDescent="0.2">
      <c r="A28" s="14" t="s">
        <v>153</v>
      </c>
      <c r="B28" s="40">
        <v>720629.14</v>
      </c>
      <c r="C28" s="40">
        <v>501077.76000000001</v>
      </c>
      <c r="D28" s="40">
        <f t="shared" ref="D28" si="34">B28+C28</f>
        <v>1221706.8999999999</v>
      </c>
      <c r="E28" s="40">
        <v>1221706.8999999999</v>
      </c>
      <c r="F28" s="40">
        <v>1221706.8999999999</v>
      </c>
      <c r="G28" s="40">
        <f t="shared" ref="G28" si="35">D28-E28</f>
        <v>0</v>
      </c>
    </row>
    <row r="29" spans="1:7" x14ac:dyDescent="0.2">
      <c r="A29" s="14" t="s">
        <v>154</v>
      </c>
      <c r="B29" s="40">
        <v>4300637.72</v>
      </c>
      <c r="C29" s="40">
        <v>-91813.79</v>
      </c>
      <c r="D29" s="40">
        <f t="shared" ref="D29" si="36">B29+C29</f>
        <v>4208823.93</v>
      </c>
      <c r="E29" s="40">
        <v>4193823.93</v>
      </c>
      <c r="F29" s="40">
        <v>4091909.68</v>
      </c>
      <c r="G29" s="40">
        <f t="shared" ref="G29" si="37">D29-E29</f>
        <v>14999.999999999534</v>
      </c>
    </row>
    <row r="30" spans="1:7" x14ac:dyDescent="0.2">
      <c r="A30" s="14" t="s">
        <v>155</v>
      </c>
      <c r="B30" s="40">
        <v>7098039.25</v>
      </c>
      <c r="C30" s="40">
        <v>-4153301.37</v>
      </c>
      <c r="D30" s="40">
        <f t="shared" ref="D30" si="38">B30+C30</f>
        <v>2944737.88</v>
      </c>
      <c r="E30" s="40">
        <v>2944737.88</v>
      </c>
      <c r="F30" s="40">
        <v>2944737.88</v>
      </c>
      <c r="G30" s="40">
        <f t="shared" ref="G30" si="39">D30-E30</f>
        <v>0</v>
      </c>
    </row>
    <row r="31" spans="1:7" x14ac:dyDescent="0.2">
      <c r="A31" s="14" t="s">
        <v>156</v>
      </c>
      <c r="B31" s="40">
        <v>1615608.22</v>
      </c>
      <c r="C31" s="40">
        <v>-81357.710000000006</v>
      </c>
      <c r="D31" s="40">
        <f t="shared" ref="D31" si="40">B31+C31</f>
        <v>1534250.51</v>
      </c>
      <c r="E31" s="40">
        <v>1526000.51</v>
      </c>
      <c r="F31" s="40">
        <v>1509500.51</v>
      </c>
      <c r="G31" s="40">
        <f t="shared" ref="G31" si="41">D31-E31</f>
        <v>8250</v>
      </c>
    </row>
    <row r="32" spans="1:7" x14ac:dyDescent="0.2">
      <c r="A32" s="14" t="s">
        <v>157</v>
      </c>
      <c r="B32" s="40">
        <v>482340.22</v>
      </c>
      <c r="C32" s="40">
        <v>114593.26</v>
      </c>
      <c r="D32" s="40">
        <f t="shared" ref="D32" si="42">B32+C32</f>
        <v>596933.48</v>
      </c>
      <c r="E32" s="40">
        <v>596933.48</v>
      </c>
      <c r="F32" s="40">
        <v>596353.48</v>
      </c>
      <c r="G32" s="40">
        <f t="shared" ref="G32" si="43">D32-E32</f>
        <v>0</v>
      </c>
    </row>
    <row r="33" spans="1:7" x14ac:dyDescent="0.2">
      <c r="A33" s="14" t="s">
        <v>158</v>
      </c>
      <c r="B33" s="40">
        <v>2019377.48</v>
      </c>
      <c r="C33" s="40">
        <v>138517.54999999999</v>
      </c>
      <c r="D33" s="40">
        <f t="shared" ref="D33" si="44">B33+C33</f>
        <v>2157895.0299999998</v>
      </c>
      <c r="E33" s="40">
        <v>2140147.0299999998</v>
      </c>
      <c r="F33" s="40">
        <v>2136879.9700000002</v>
      </c>
      <c r="G33" s="40">
        <f t="shared" ref="G33" si="45">D33-E33</f>
        <v>17748</v>
      </c>
    </row>
    <row r="34" spans="1:7" x14ac:dyDescent="0.2">
      <c r="A34" s="14" t="s">
        <v>159</v>
      </c>
      <c r="B34" s="40">
        <v>1584257.22</v>
      </c>
      <c r="C34" s="40">
        <v>-319561.17</v>
      </c>
      <c r="D34" s="40">
        <f t="shared" ref="D34" si="46">B34+C34</f>
        <v>1264696.05</v>
      </c>
      <c r="E34" s="40">
        <v>913407.29</v>
      </c>
      <c r="F34" s="40">
        <v>884175.29</v>
      </c>
      <c r="G34" s="40">
        <f t="shared" ref="G34" si="47">D34-E34</f>
        <v>351288.76</v>
      </c>
    </row>
    <row r="35" spans="1:7" x14ac:dyDescent="0.2">
      <c r="A35" s="14" t="s">
        <v>160</v>
      </c>
      <c r="B35" s="40">
        <v>8916499.2100000009</v>
      </c>
      <c r="C35" s="40">
        <v>774790.07</v>
      </c>
      <c r="D35" s="40">
        <f t="shared" ref="D35" si="48">B35+C35</f>
        <v>9691289.2800000012</v>
      </c>
      <c r="E35" s="40">
        <v>9641312.8800000008</v>
      </c>
      <c r="F35" s="40">
        <v>9541108.3900000006</v>
      </c>
      <c r="G35" s="40">
        <f t="shared" ref="G35" si="49">D35-E35</f>
        <v>49976.400000000373</v>
      </c>
    </row>
    <row r="36" spans="1:7" x14ac:dyDescent="0.2">
      <c r="A36" s="14" t="s">
        <v>161</v>
      </c>
      <c r="B36" s="40">
        <v>1148828.6499999999</v>
      </c>
      <c r="C36" s="40">
        <v>-181840.69</v>
      </c>
      <c r="D36" s="40">
        <f t="shared" ref="D36" si="50">B36+C36</f>
        <v>966987.96</v>
      </c>
      <c r="E36" s="40">
        <v>790517.38</v>
      </c>
      <c r="F36" s="40">
        <v>750717.37</v>
      </c>
      <c r="G36" s="40">
        <f t="shared" ref="G36" si="51">D36-E36</f>
        <v>176470.57999999996</v>
      </c>
    </row>
    <row r="37" spans="1:7" x14ac:dyDescent="0.2">
      <c r="A37" s="14" t="s">
        <v>162</v>
      </c>
      <c r="B37" s="40">
        <v>8765526.7699999996</v>
      </c>
      <c r="C37" s="40">
        <v>-972074.56</v>
      </c>
      <c r="D37" s="40">
        <f t="shared" ref="D37" si="52">B37+C37</f>
        <v>7793452.209999999</v>
      </c>
      <c r="E37" s="40">
        <v>7623195.5300000003</v>
      </c>
      <c r="F37" s="40">
        <v>6856206</v>
      </c>
      <c r="G37" s="40">
        <f t="shared" ref="G37" si="53">D37-E37</f>
        <v>170256.67999999877</v>
      </c>
    </row>
    <row r="38" spans="1:7" x14ac:dyDescent="0.2">
      <c r="A38" s="14" t="s">
        <v>163</v>
      </c>
      <c r="B38" s="40">
        <v>13886018.75</v>
      </c>
      <c r="C38" s="40">
        <v>26647520.32</v>
      </c>
      <c r="D38" s="40">
        <f t="shared" ref="D38" si="54">B38+C38</f>
        <v>40533539.07</v>
      </c>
      <c r="E38" s="40">
        <v>40380539.509999998</v>
      </c>
      <c r="F38" s="40">
        <v>38700446.43</v>
      </c>
      <c r="G38" s="40">
        <f t="shared" ref="G38" si="55">D38-E38</f>
        <v>152999.56000000238</v>
      </c>
    </row>
    <row r="39" spans="1:7" x14ac:dyDescent="0.2">
      <c r="A39" s="14" t="s">
        <v>164</v>
      </c>
      <c r="B39" s="40">
        <v>1221440.6200000001</v>
      </c>
      <c r="C39" s="40">
        <v>-7459.76</v>
      </c>
      <c r="D39" s="40">
        <f t="shared" ref="D39" si="56">B39+C39</f>
        <v>1213980.8600000001</v>
      </c>
      <c r="E39" s="40">
        <v>1211707.26</v>
      </c>
      <c r="F39" s="40">
        <v>1154874.78</v>
      </c>
      <c r="G39" s="40">
        <f t="shared" ref="G39" si="57">D39-E39</f>
        <v>2273.6000000000931</v>
      </c>
    </row>
    <row r="40" spans="1:7" x14ac:dyDescent="0.2">
      <c r="A40" s="14" t="s">
        <v>165</v>
      </c>
      <c r="B40" s="40">
        <v>77293279.030000001</v>
      </c>
      <c r="C40" s="40">
        <v>-3664768.4</v>
      </c>
      <c r="D40" s="40">
        <f t="shared" ref="D40" si="58">B40+C40</f>
        <v>73628510.629999995</v>
      </c>
      <c r="E40" s="40">
        <v>70128510.629999995</v>
      </c>
      <c r="F40" s="40">
        <v>70110217.430000007</v>
      </c>
      <c r="G40" s="40">
        <f t="shared" ref="G40" si="59">D40-E40</f>
        <v>3500000</v>
      </c>
    </row>
    <row r="41" spans="1:7" x14ac:dyDescent="0.2">
      <c r="A41" s="14" t="s">
        <v>166</v>
      </c>
      <c r="B41" s="40">
        <v>1627958.92</v>
      </c>
      <c r="C41" s="40">
        <v>-67236.92</v>
      </c>
      <c r="D41" s="40">
        <f t="shared" ref="D41" si="60">B41+C41</f>
        <v>1560722</v>
      </c>
      <c r="E41" s="40">
        <v>1560722</v>
      </c>
      <c r="F41" s="40">
        <v>1560722</v>
      </c>
      <c r="G41" s="40">
        <f t="shared" ref="G41" si="61">D41-E41</f>
        <v>0</v>
      </c>
    </row>
    <row r="42" spans="1:7" x14ac:dyDescent="0.2">
      <c r="A42" s="14" t="s">
        <v>167</v>
      </c>
      <c r="B42" s="40">
        <v>303518.84000000003</v>
      </c>
      <c r="C42" s="40">
        <v>5569.01</v>
      </c>
      <c r="D42" s="40">
        <f t="shared" ref="D42" si="62">B42+C42</f>
        <v>309087.85000000003</v>
      </c>
      <c r="E42" s="40">
        <v>309087.84999999998</v>
      </c>
      <c r="F42" s="40">
        <v>309087.84999999998</v>
      </c>
      <c r="G42" s="40">
        <f t="shared" ref="G42" si="63">D42-E42</f>
        <v>0</v>
      </c>
    </row>
    <row r="43" spans="1:7" x14ac:dyDescent="0.2">
      <c r="A43" s="14" t="s">
        <v>168</v>
      </c>
      <c r="B43" s="40">
        <v>441253.15</v>
      </c>
      <c r="C43" s="40">
        <v>82982.77</v>
      </c>
      <c r="D43" s="40">
        <f t="shared" ref="D43" si="64">B43+C43</f>
        <v>524235.92000000004</v>
      </c>
      <c r="E43" s="40">
        <v>524235.92</v>
      </c>
      <c r="F43" s="40">
        <v>503112.31</v>
      </c>
      <c r="G43" s="40">
        <f t="shared" ref="G43" si="65">D43-E43</f>
        <v>0</v>
      </c>
    </row>
    <row r="44" spans="1:7" x14ac:dyDescent="0.2">
      <c r="A44" s="14" t="s">
        <v>169</v>
      </c>
      <c r="B44" s="40">
        <v>251138.16</v>
      </c>
      <c r="C44" s="40">
        <v>16462.599999999999</v>
      </c>
      <c r="D44" s="40">
        <f t="shared" ref="D44" si="66">B44+C44</f>
        <v>267600.76</v>
      </c>
      <c r="E44" s="40">
        <v>267600.76</v>
      </c>
      <c r="F44" s="40">
        <v>267600.76</v>
      </c>
      <c r="G44" s="40">
        <f t="shared" ref="G44" si="67">D44-E44</f>
        <v>0</v>
      </c>
    </row>
    <row r="45" spans="1:7" x14ac:dyDescent="0.2">
      <c r="A45" s="14" t="s">
        <v>170</v>
      </c>
      <c r="B45" s="40">
        <v>221858.65</v>
      </c>
      <c r="C45" s="40">
        <v>38585.760000000002</v>
      </c>
      <c r="D45" s="40">
        <f t="shared" ref="D45" si="68">B45+C45</f>
        <v>260444.41</v>
      </c>
      <c r="E45" s="40">
        <v>260444.41</v>
      </c>
      <c r="F45" s="40">
        <v>258707.41</v>
      </c>
      <c r="G45" s="40">
        <f t="shared" ref="G45" si="69">D45-E45</f>
        <v>0</v>
      </c>
    </row>
    <row r="46" spans="1:7" x14ac:dyDescent="0.2">
      <c r="A46" s="14" t="s">
        <v>171</v>
      </c>
      <c r="B46" s="40">
        <v>119196.6</v>
      </c>
      <c r="C46" s="40">
        <v>-4871.95</v>
      </c>
      <c r="D46" s="40">
        <f t="shared" ref="D46" si="70">B46+C46</f>
        <v>114324.65000000001</v>
      </c>
      <c r="E46" s="40">
        <v>114324.65</v>
      </c>
      <c r="F46" s="40">
        <v>114324.65</v>
      </c>
      <c r="G46" s="40">
        <f t="shared" ref="G46" si="71">D46-E46</f>
        <v>0</v>
      </c>
    </row>
    <row r="47" spans="1:7" x14ac:dyDescent="0.2">
      <c r="A47" s="14" t="s">
        <v>172</v>
      </c>
      <c r="B47" s="40">
        <v>198014.97</v>
      </c>
      <c r="C47" s="40">
        <v>-8.2899999999999991</v>
      </c>
      <c r="D47" s="40">
        <f t="shared" ref="D47" si="72">B47+C47</f>
        <v>198006.68</v>
      </c>
      <c r="E47" s="40">
        <v>198006.68</v>
      </c>
      <c r="F47" s="40">
        <v>198006.68</v>
      </c>
      <c r="G47" s="40">
        <f t="shared" ref="G47" si="73">D47-E47</f>
        <v>0</v>
      </c>
    </row>
    <row r="48" spans="1:7" x14ac:dyDescent="0.2">
      <c r="A48" s="14" t="s">
        <v>173</v>
      </c>
      <c r="B48" s="40">
        <v>12000000</v>
      </c>
      <c r="C48" s="40">
        <v>1387623</v>
      </c>
      <c r="D48" s="40">
        <f t="shared" ref="D48" si="74">B48+C48</f>
        <v>13387623</v>
      </c>
      <c r="E48" s="40">
        <v>13387623</v>
      </c>
      <c r="F48" s="40">
        <v>13387623</v>
      </c>
      <c r="G48" s="40">
        <f t="shared" ref="G48" si="75">D48-E48</f>
        <v>0</v>
      </c>
    </row>
    <row r="49" spans="1:7" x14ac:dyDescent="0.2">
      <c r="A49" s="14" t="s">
        <v>174</v>
      </c>
      <c r="B49" s="40">
        <v>0</v>
      </c>
      <c r="C49" s="40">
        <v>323139.68</v>
      </c>
      <c r="D49" s="40">
        <f t="shared" ref="D49" si="76">B49+C49</f>
        <v>323139.68</v>
      </c>
      <c r="E49" s="40">
        <v>323139.68</v>
      </c>
      <c r="F49" s="40">
        <v>322552.71999999997</v>
      </c>
      <c r="G49" s="40">
        <f t="shared" ref="G49" si="77">D49-E49</f>
        <v>0</v>
      </c>
    </row>
    <row r="50" spans="1:7" x14ac:dyDescent="0.2">
      <c r="A50" s="14"/>
      <c r="B50" s="40">
        <v>0</v>
      </c>
      <c r="C50" s="40">
        <v>0</v>
      </c>
      <c r="D50" s="40">
        <f t="shared" ref="D50:D51" si="78">B50+C50</f>
        <v>0</v>
      </c>
      <c r="E50" s="40">
        <v>0</v>
      </c>
      <c r="F50" s="40">
        <v>0</v>
      </c>
      <c r="G50" s="40">
        <f t="shared" ref="G50:G51" si="79">D50-E50</f>
        <v>0</v>
      </c>
    </row>
    <row r="51" spans="1:7" x14ac:dyDescent="0.2">
      <c r="A51" s="14"/>
      <c r="B51" s="40">
        <v>0</v>
      </c>
      <c r="C51" s="40">
        <v>0</v>
      </c>
      <c r="D51" s="40">
        <f t="shared" si="78"/>
        <v>0</v>
      </c>
      <c r="E51" s="40">
        <v>0</v>
      </c>
      <c r="F51" s="40">
        <v>0</v>
      </c>
      <c r="G51" s="40">
        <f t="shared" si="79"/>
        <v>0</v>
      </c>
    </row>
    <row r="52" spans="1:7" x14ac:dyDescent="0.2">
      <c r="A52" s="31" t="s">
        <v>122</v>
      </c>
      <c r="B52" s="41">
        <f t="shared" ref="B52:G52" si="80">SUM(B5:B51)</f>
        <v>394466755.98999995</v>
      </c>
      <c r="C52" s="41">
        <f t="shared" si="80"/>
        <v>52731381.640000001</v>
      </c>
      <c r="D52" s="41">
        <f t="shared" si="80"/>
        <v>447198137.62999994</v>
      </c>
      <c r="E52" s="41">
        <f t="shared" si="80"/>
        <v>428009896.90999997</v>
      </c>
      <c r="F52" s="41">
        <f t="shared" si="80"/>
        <v>417762651.93000013</v>
      </c>
      <c r="G52" s="41">
        <f t="shared" si="80"/>
        <v>19188240.720000006</v>
      </c>
    </row>
    <row r="54" spans="1:7" ht="55.2" customHeight="1" x14ac:dyDescent="0.2">
      <c r="A54" s="37" t="s">
        <v>175</v>
      </c>
      <c r="B54" s="38"/>
      <c r="C54" s="38"/>
      <c r="D54" s="38"/>
      <c r="E54" s="38"/>
      <c r="F54" s="38"/>
      <c r="G54" s="39"/>
    </row>
    <row r="55" spans="1:7" x14ac:dyDescent="0.2">
      <c r="A55" s="19"/>
      <c r="B55" s="36" t="s">
        <v>56</v>
      </c>
      <c r="C55" s="32"/>
      <c r="D55" s="32"/>
      <c r="E55" s="32"/>
      <c r="F55" s="33"/>
      <c r="G55" s="34" t="s">
        <v>55</v>
      </c>
    </row>
    <row r="56" spans="1:7" ht="20.399999999999999" x14ac:dyDescent="0.2">
      <c r="A56" s="18" t="s">
        <v>50</v>
      </c>
      <c r="B56" s="2" t="s">
        <v>51</v>
      </c>
      <c r="C56" s="2" t="s">
        <v>114</v>
      </c>
      <c r="D56" s="2" t="s">
        <v>52</v>
      </c>
      <c r="E56" s="2" t="s">
        <v>53</v>
      </c>
      <c r="F56" s="2" t="s">
        <v>54</v>
      </c>
      <c r="G56" s="35"/>
    </row>
    <row r="57" spans="1:7" x14ac:dyDescent="0.2">
      <c r="A57" s="20"/>
      <c r="B57" s="21"/>
      <c r="C57" s="21"/>
      <c r="D57" s="21"/>
      <c r="E57" s="21"/>
      <c r="F57" s="21"/>
      <c r="G57" s="21"/>
    </row>
    <row r="58" spans="1:7" x14ac:dyDescent="0.2">
      <c r="A58" s="15" t="s">
        <v>8</v>
      </c>
      <c r="B58" s="40">
        <v>0</v>
      </c>
      <c r="C58" s="40">
        <v>0</v>
      </c>
      <c r="D58" s="40">
        <f>B58+C58</f>
        <v>0</v>
      </c>
      <c r="E58" s="40">
        <v>0</v>
      </c>
      <c r="F58" s="40">
        <v>0</v>
      </c>
      <c r="G58" s="40">
        <f>D58-E58</f>
        <v>0</v>
      </c>
    </row>
    <row r="59" spans="1:7" x14ac:dyDescent="0.2">
      <c r="A59" s="15" t="s">
        <v>9</v>
      </c>
      <c r="B59" s="40">
        <v>0</v>
      </c>
      <c r="C59" s="40">
        <v>0</v>
      </c>
      <c r="D59" s="40">
        <f t="shared" ref="D59:D61" si="81">B59+C59</f>
        <v>0</v>
      </c>
      <c r="E59" s="40">
        <v>0</v>
      </c>
      <c r="F59" s="40">
        <v>0</v>
      </c>
      <c r="G59" s="40">
        <f t="shared" ref="G59:G61" si="82">D59-E59</f>
        <v>0</v>
      </c>
    </row>
    <row r="60" spans="1:7" x14ac:dyDescent="0.2">
      <c r="A60" s="15" t="s">
        <v>10</v>
      </c>
      <c r="B60" s="40">
        <v>0</v>
      </c>
      <c r="C60" s="40">
        <v>0</v>
      </c>
      <c r="D60" s="40">
        <f t="shared" si="81"/>
        <v>0</v>
      </c>
      <c r="E60" s="40">
        <v>0</v>
      </c>
      <c r="F60" s="40">
        <v>0</v>
      </c>
      <c r="G60" s="40">
        <f t="shared" si="82"/>
        <v>0</v>
      </c>
    </row>
    <row r="61" spans="1:7" x14ac:dyDescent="0.2">
      <c r="A61" s="15" t="s">
        <v>123</v>
      </c>
      <c r="B61" s="40">
        <v>0</v>
      </c>
      <c r="C61" s="40">
        <v>0</v>
      </c>
      <c r="D61" s="40">
        <f t="shared" si="81"/>
        <v>0</v>
      </c>
      <c r="E61" s="40">
        <v>0</v>
      </c>
      <c r="F61" s="40">
        <v>0</v>
      </c>
      <c r="G61" s="40">
        <f t="shared" si="82"/>
        <v>0</v>
      </c>
    </row>
    <row r="62" spans="1:7" x14ac:dyDescent="0.2">
      <c r="A62" s="15"/>
      <c r="B62" s="40"/>
      <c r="C62" s="40"/>
      <c r="D62" s="40"/>
      <c r="E62" s="40"/>
      <c r="F62" s="40"/>
      <c r="G62" s="40"/>
    </row>
    <row r="63" spans="1:7" x14ac:dyDescent="0.2">
      <c r="A63" s="8" t="s">
        <v>122</v>
      </c>
      <c r="B63" s="41">
        <f t="shared" ref="B63:G63" si="83">SUM(B58:B61)</f>
        <v>0</v>
      </c>
      <c r="C63" s="41">
        <f t="shared" si="83"/>
        <v>0</v>
      </c>
      <c r="D63" s="41">
        <f t="shared" si="83"/>
        <v>0</v>
      </c>
      <c r="E63" s="41">
        <f t="shared" si="83"/>
        <v>0</v>
      </c>
      <c r="F63" s="41">
        <f t="shared" si="83"/>
        <v>0</v>
      </c>
      <c r="G63" s="41">
        <f t="shared" si="83"/>
        <v>0</v>
      </c>
    </row>
    <row r="66" spans="1:7" ht="59.4" customHeight="1" x14ac:dyDescent="0.2">
      <c r="A66" s="36" t="s">
        <v>175</v>
      </c>
      <c r="B66" s="32"/>
      <c r="C66" s="32"/>
      <c r="D66" s="32"/>
      <c r="E66" s="32"/>
      <c r="F66" s="32"/>
      <c r="G66" s="33"/>
    </row>
    <row r="67" spans="1:7" x14ac:dyDescent="0.2">
      <c r="A67" s="19"/>
      <c r="B67" s="36" t="s">
        <v>56</v>
      </c>
      <c r="C67" s="32"/>
      <c r="D67" s="32"/>
      <c r="E67" s="32"/>
      <c r="F67" s="33"/>
      <c r="G67" s="34" t="s">
        <v>55</v>
      </c>
    </row>
    <row r="68" spans="1:7" ht="20.399999999999999" x14ac:dyDescent="0.2">
      <c r="A68" s="18" t="s">
        <v>50</v>
      </c>
      <c r="B68" s="2" t="s">
        <v>51</v>
      </c>
      <c r="C68" s="2" t="s">
        <v>114</v>
      </c>
      <c r="D68" s="2" t="s">
        <v>52</v>
      </c>
      <c r="E68" s="2" t="s">
        <v>53</v>
      </c>
      <c r="F68" s="2" t="s">
        <v>54</v>
      </c>
      <c r="G68" s="35"/>
    </row>
    <row r="69" spans="1:7" x14ac:dyDescent="0.2">
      <c r="A69" s="20"/>
      <c r="B69" s="21"/>
      <c r="C69" s="21"/>
      <c r="D69" s="21"/>
      <c r="E69" s="21"/>
      <c r="F69" s="21"/>
      <c r="G69" s="21"/>
    </row>
    <row r="70" spans="1:7" x14ac:dyDescent="0.2">
      <c r="A70" s="16" t="s">
        <v>12</v>
      </c>
      <c r="B70" s="40">
        <v>0</v>
      </c>
      <c r="C70" s="40">
        <v>0</v>
      </c>
      <c r="D70" s="40">
        <f t="shared" ref="D70:D82" si="84">B70+C70</f>
        <v>0</v>
      </c>
      <c r="E70" s="40">
        <v>0</v>
      </c>
      <c r="F70" s="40">
        <v>0</v>
      </c>
      <c r="G70" s="40">
        <f t="shared" ref="G70:G82" si="85">D70-E70</f>
        <v>0</v>
      </c>
    </row>
    <row r="71" spans="1:7" x14ac:dyDescent="0.2">
      <c r="A71" s="16"/>
      <c r="B71" s="40"/>
      <c r="C71" s="40"/>
      <c r="D71" s="40"/>
      <c r="E71" s="40"/>
      <c r="F71" s="40"/>
      <c r="G71" s="40"/>
    </row>
    <row r="72" spans="1:7" x14ac:dyDescent="0.2">
      <c r="A72" s="16" t="s">
        <v>11</v>
      </c>
      <c r="B72" s="40">
        <v>0</v>
      </c>
      <c r="C72" s="40">
        <v>0</v>
      </c>
      <c r="D72" s="40">
        <f t="shared" si="84"/>
        <v>0</v>
      </c>
      <c r="E72" s="40">
        <v>0</v>
      </c>
      <c r="F72" s="40">
        <v>0</v>
      </c>
      <c r="G72" s="40">
        <f t="shared" si="85"/>
        <v>0</v>
      </c>
    </row>
    <row r="73" spans="1:7" x14ac:dyDescent="0.2">
      <c r="A73" s="16"/>
      <c r="B73" s="40"/>
      <c r="C73" s="40"/>
      <c r="D73" s="40"/>
      <c r="E73" s="40"/>
      <c r="F73" s="40"/>
      <c r="G73" s="40"/>
    </row>
    <row r="74" spans="1:7" ht="20.399999999999999" x14ac:dyDescent="0.2">
      <c r="A74" s="16" t="s">
        <v>13</v>
      </c>
      <c r="B74" s="40">
        <v>0</v>
      </c>
      <c r="C74" s="40">
        <v>0</v>
      </c>
      <c r="D74" s="40">
        <f t="shared" si="84"/>
        <v>0</v>
      </c>
      <c r="E74" s="40">
        <v>0</v>
      </c>
      <c r="F74" s="40">
        <v>0</v>
      </c>
      <c r="G74" s="40">
        <f t="shared" si="85"/>
        <v>0</v>
      </c>
    </row>
    <row r="75" spans="1:7" x14ac:dyDescent="0.2">
      <c r="A75" s="16"/>
      <c r="B75" s="40"/>
      <c r="C75" s="40"/>
      <c r="D75" s="40"/>
      <c r="E75" s="40"/>
      <c r="F75" s="40"/>
      <c r="G75" s="40"/>
    </row>
    <row r="76" spans="1:7" x14ac:dyDescent="0.2">
      <c r="A76" s="16" t="s">
        <v>25</v>
      </c>
      <c r="B76" s="40">
        <v>0</v>
      </c>
      <c r="C76" s="40">
        <v>0</v>
      </c>
      <c r="D76" s="40">
        <f t="shared" si="84"/>
        <v>0</v>
      </c>
      <c r="E76" s="40">
        <v>0</v>
      </c>
      <c r="F76" s="40">
        <v>0</v>
      </c>
      <c r="G76" s="40">
        <f t="shared" si="85"/>
        <v>0</v>
      </c>
    </row>
    <row r="77" spans="1:7" x14ac:dyDescent="0.2">
      <c r="A77" s="16"/>
      <c r="B77" s="40"/>
      <c r="C77" s="40"/>
      <c r="D77" s="40"/>
      <c r="E77" s="40"/>
      <c r="F77" s="40"/>
      <c r="G77" s="40"/>
    </row>
    <row r="78" spans="1:7" ht="20.399999999999999" x14ac:dyDescent="0.2">
      <c r="A78" s="16" t="s">
        <v>26</v>
      </c>
      <c r="B78" s="40">
        <v>0</v>
      </c>
      <c r="C78" s="40">
        <v>0</v>
      </c>
      <c r="D78" s="40">
        <f t="shared" si="84"/>
        <v>0</v>
      </c>
      <c r="E78" s="40">
        <v>0</v>
      </c>
      <c r="F78" s="40">
        <v>0</v>
      </c>
      <c r="G78" s="40">
        <f t="shared" si="85"/>
        <v>0</v>
      </c>
    </row>
    <row r="79" spans="1:7" x14ac:dyDescent="0.2">
      <c r="A79" s="16"/>
      <c r="B79" s="40"/>
      <c r="C79" s="40"/>
      <c r="D79" s="40"/>
      <c r="E79" s="40"/>
      <c r="F79" s="40"/>
      <c r="G79" s="40"/>
    </row>
    <row r="80" spans="1:7" ht="20.399999999999999" x14ac:dyDescent="0.2">
      <c r="A80" s="16" t="s">
        <v>124</v>
      </c>
      <c r="B80" s="40">
        <v>0</v>
      </c>
      <c r="C80" s="40">
        <v>0</v>
      </c>
      <c r="D80" s="40">
        <f t="shared" ref="D80" si="86">B80+C80</f>
        <v>0</v>
      </c>
      <c r="E80" s="40">
        <v>0</v>
      </c>
      <c r="F80" s="40">
        <v>0</v>
      </c>
      <c r="G80" s="40">
        <f t="shared" ref="G80" si="87">D80-E80</f>
        <v>0</v>
      </c>
    </row>
    <row r="81" spans="1:7" x14ac:dyDescent="0.2">
      <c r="A81" s="16"/>
      <c r="B81" s="40"/>
      <c r="C81" s="40"/>
      <c r="D81" s="40"/>
      <c r="E81" s="40"/>
      <c r="F81" s="40"/>
      <c r="G81" s="40"/>
    </row>
    <row r="82" spans="1:7" x14ac:dyDescent="0.2">
      <c r="A82" s="16" t="s">
        <v>14</v>
      </c>
      <c r="B82" s="40">
        <v>0</v>
      </c>
      <c r="C82" s="40">
        <v>0</v>
      </c>
      <c r="D82" s="40">
        <f t="shared" si="84"/>
        <v>0</v>
      </c>
      <c r="E82" s="40">
        <v>0</v>
      </c>
      <c r="F82" s="40">
        <v>0</v>
      </c>
      <c r="G82" s="40">
        <f t="shared" si="85"/>
        <v>0</v>
      </c>
    </row>
    <row r="83" spans="1:7" x14ac:dyDescent="0.2">
      <c r="A83" s="16"/>
      <c r="B83" s="40"/>
      <c r="C83" s="40"/>
      <c r="D83" s="40"/>
      <c r="E83" s="40"/>
      <c r="F83" s="40"/>
      <c r="G83" s="40"/>
    </row>
    <row r="84" spans="1:7" x14ac:dyDescent="0.2">
      <c r="A84" s="16" t="s">
        <v>125</v>
      </c>
      <c r="B84" s="40">
        <v>12228000</v>
      </c>
      <c r="C84" s="40">
        <v>1364905</v>
      </c>
      <c r="D84" s="40">
        <f t="shared" ref="D84" si="88">B84+C84</f>
        <v>13592905</v>
      </c>
      <c r="E84" s="40">
        <v>13574436.6</v>
      </c>
      <c r="F84" s="40">
        <v>13574436.6</v>
      </c>
      <c r="G84" s="40">
        <f t="shared" ref="G84" si="89">D84-E84</f>
        <v>18468.400000000373</v>
      </c>
    </row>
    <row r="85" spans="1:7" x14ac:dyDescent="0.2">
      <c r="A85" s="16"/>
      <c r="B85" s="40"/>
      <c r="C85" s="40"/>
      <c r="D85" s="40"/>
      <c r="E85" s="40"/>
      <c r="F85" s="40"/>
      <c r="G85" s="40"/>
    </row>
    <row r="86" spans="1:7" x14ac:dyDescent="0.2">
      <c r="A86" s="8" t="s">
        <v>122</v>
      </c>
      <c r="B86" s="41">
        <f t="shared" ref="B86:G86" si="90">SUM(B70:B84)</f>
        <v>12228000</v>
      </c>
      <c r="C86" s="41">
        <f t="shared" si="90"/>
        <v>1364905</v>
      </c>
      <c r="D86" s="41">
        <f t="shared" si="90"/>
        <v>13592905</v>
      </c>
      <c r="E86" s="41">
        <f t="shared" si="90"/>
        <v>13574436.6</v>
      </c>
      <c r="F86" s="41">
        <f t="shared" si="90"/>
        <v>13574436.6</v>
      </c>
      <c r="G86" s="41">
        <f t="shared" si="90"/>
        <v>18468.400000000373</v>
      </c>
    </row>
    <row r="88" spans="1:7" x14ac:dyDescent="0.2">
      <c r="A88" s="1" t="s">
        <v>115</v>
      </c>
    </row>
  </sheetData>
  <sheetProtection formatCells="0" formatColumns="0" formatRows="0" insertRows="0" deleteRows="0" autoFilter="0"/>
  <mergeCells count="9">
    <mergeCell ref="G2:G3"/>
    <mergeCell ref="A1:G1"/>
    <mergeCell ref="A54:G54"/>
    <mergeCell ref="G67:G68"/>
    <mergeCell ref="G55:G56"/>
    <mergeCell ref="A66:G66"/>
    <mergeCell ref="B2:F2"/>
    <mergeCell ref="B55:F55"/>
    <mergeCell ref="B67:F67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zoomScaleNormal="100" workbookViewId="0">
      <selection sqref="A1:G1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0.1" customHeight="1" x14ac:dyDescent="0.2">
      <c r="A1" s="36" t="s">
        <v>129</v>
      </c>
      <c r="B1" s="32"/>
      <c r="C1" s="32"/>
      <c r="D1" s="32"/>
      <c r="E1" s="32"/>
      <c r="F1" s="32"/>
      <c r="G1" s="33"/>
    </row>
    <row r="2" spans="1:7" x14ac:dyDescent="0.2">
      <c r="A2" s="19"/>
      <c r="B2" s="36" t="s">
        <v>56</v>
      </c>
      <c r="C2" s="32"/>
      <c r="D2" s="32"/>
      <c r="E2" s="32"/>
      <c r="F2" s="33"/>
      <c r="G2" s="34" t="s">
        <v>55</v>
      </c>
    </row>
    <row r="3" spans="1:7" ht="24.9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5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9" t="s">
        <v>0</v>
      </c>
      <c r="B5" s="23">
        <v>375757774.42000002</v>
      </c>
      <c r="C5" s="23">
        <v>-2505701.17</v>
      </c>
      <c r="D5" s="23">
        <f>B5+C5</f>
        <v>373252073.25</v>
      </c>
      <c r="E5" s="23">
        <v>369666377.30000001</v>
      </c>
      <c r="F5" s="23">
        <v>361601135.61000001</v>
      </c>
      <c r="G5" s="23">
        <f>D5-E5</f>
        <v>3585695.9499999881</v>
      </c>
    </row>
    <row r="6" spans="1:7" x14ac:dyDescent="0.2">
      <c r="A6" s="29"/>
      <c r="B6" s="23"/>
      <c r="C6" s="23"/>
      <c r="D6" s="23"/>
      <c r="E6" s="23"/>
      <c r="F6" s="23"/>
      <c r="G6" s="23"/>
    </row>
    <row r="7" spans="1:7" x14ac:dyDescent="0.2">
      <c r="A7" s="29" t="s">
        <v>1</v>
      </c>
      <c r="B7" s="23">
        <v>2709913.19</v>
      </c>
      <c r="C7" s="23">
        <v>55188319.210000001</v>
      </c>
      <c r="D7" s="23">
        <f>B7+C7</f>
        <v>57898232.399999999</v>
      </c>
      <c r="E7" s="23">
        <v>42295687.630000003</v>
      </c>
      <c r="F7" s="23">
        <v>40113684.340000004</v>
      </c>
      <c r="G7" s="23">
        <f>D7-E7</f>
        <v>15602544.769999996</v>
      </c>
    </row>
    <row r="8" spans="1:7" x14ac:dyDescent="0.2">
      <c r="A8" s="29"/>
      <c r="B8" s="23"/>
      <c r="C8" s="23"/>
      <c r="D8" s="23"/>
      <c r="E8" s="23"/>
      <c r="F8" s="23"/>
      <c r="G8" s="23"/>
    </row>
    <row r="9" spans="1:7" x14ac:dyDescent="0.2">
      <c r="A9" s="29" t="s">
        <v>2</v>
      </c>
      <c r="B9" s="23">
        <v>12000000</v>
      </c>
      <c r="C9" s="23">
        <v>0</v>
      </c>
      <c r="D9" s="23">
        <f>B9+C9</f>
        <v>12000000</v>
      </c>
      <c r="E9" s="23">
        <v>12000000</v>
      </c>
      <c r="F9" s="23">
        <v>12000000</v>
      </c>
      <c r="G9" s="23">
        <f>D9-E9</f>
        <v>0</v>
      </c>
    </row>
    <row r="10" spans="1:7" x14ac:dyDescent="0.2">
      <c r="A10" s="29"/>
      <c r="B10" s="23"/>
      <c r="C10" s="23"/>
      <c r="D10" s="23"/>
      <c r="E10" s="23"/>
      <c r="F10" s="23"/>
      <c r="G10" s="23"/>
    </row>
    <row r="11" spans="1:7" x14ac:dyDescent="0.2">
      <c r="A11" s="29" t="s">
        <v>39</v>
      </c>
      <c r="B11" s="23">
        <v>3999068.38</v>
      </c>
      <c r="C11" s="23">
        <v>48763.6</v>
      </c>
      <c r="D11" s="23">
        <f>B11+C11</f>
        <v>4047831.98</v>
      </c>
      <c r="E11" s="23">
        <v>4047831.98</v>
      </c>
      <c r="F11" s="23">
        <v>4047831.98</v>
      </c>
      <c r="G11" s="23">
        <f>D11-E11</f>
        <v>0</v>
      </c>
    </row>
    <row r="12" spans="1:7" x14ac:dyDescent="0.2">
      <c r="A12" s="29"/>
      <c r="B12" s="23"/>
      <c r="C12" s="23"/>
      <c r="D12" s="23"/>
      <c r="E12" s="23"/>
      <c r="F12" s="23"/>
      <c r="G12" s="23"/>
    </row>
    <row r="13" spans="1:7" x14ac:dyDescent="0.2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x14ac:dyDescent="0.2">
      <c r="A15" s="7" t="s">
        <v>122</v>
      </c>
      <c r="B15" s="26">
        <f t="shared" ref="B15:G15" si="0">SUM(B5+B7+B9+B11+B13)</f>
        <v>394466755.99000001</v>
      </c>
      <c r="C15" s="26">
        <f t="shared" si="0"/>
        <v>52731381.640000001</v>
      </c>
      <c r="D15" s="26">
        <f t="shared" si="0"/>
        <v>447198137.63</v>
      </c>
      <c r="E15" s="26">
        <f t="shared" si="0"/>
        <v>428009896.91000003</v>
      </c>
      <c r="F15" s="26">
        <f t="shared" si="0"/>
        <v>417762651.93000007</v>
      </c>
      <c r="G15" s="26">
        <f t="shared" si="0"/>
        <v>19188240.719999984</v>
      </c>
    </row>
    <row r="18" spans="1:1" x14ac:dyDescent="0.2">
      <c r="A18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topLeftCell="A60" workbookViewId="0">
      <selection activeCell="A82" sqref="A82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60.6" customHeight="1" x14ac:dyDescent="0.2">
      <c r="A1" s="32" t="s">
        <v>128</v>
      </c>
      <c r="B1" s="32"/>
      <c r="C1" s="32"/>
      <c r="D1" s="32"/>
      <c r="E1" s="32"/>
      <c r="F1" s="32"/>
      <c r="G1" s="33"/>
    </row>
    <row r="2" spans="1:8" x14ac:dyDescent="0.2">
      <c r="A2" s="19"/>
      <c r="B2" s="36" t="s">
        <v>56</v>
      </c>
      <c r="C2" s="32"/>
      <c r="D2" s="32"/>
      <c r="E2" s="32"/>
      <c r="F2" s="33"/>
      <c r="G2" s="34" t="s">
        <v>55</v>
      </c>
    </row>
    <row r="3" spans="1:8" ht="24.9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5"/>
    </row>
    <row r="4" spans="1:8" x14ac:dyDescent="0.2">
      <c r="A4" s="9" t="s">
        <v>57</v>
      </c>
      <c r="B4" s="27">
        <f>SUM(B5:B11)</f>
        <v>177805350.00999999</v>
      </c>
      <c r="C4" s="27">
        <f>SUM(C5:C11)</f>
        <v>-3201443.7800000007</v>
      </c>
      <c r="D4" s="27">
        <f>B4+C4</f>
        <v>174603906.22999999</v>
      </c>
      <c r="E4" s="27">
        <f>SUM(E5:E11)</f>
        <v>174582988.13999999</v>
      </c>
      <c r="F4" s="27">
        <f>SUM(F5:F11)</f>
        <v>174488735.92000002</v>
      </c>
      <c r="G4" s="27">
        <f>D4-E4</f>
        <v>20918.090000003576</v>
      </c>
    </row>
    <row r="5" spans="1:8" x14ac:dyDescent="0.2">
      <c r="A5" s="11" t="s">
        <v>61</v>
      </c>
      <c r="B5" s="23">
        <v>70146132.670000002</v>
      </c>
      <c r="C5" s="23">
        <v>-2814910.69</v>
      </c>
      <c r="D5" s="23">
        <f t="shared" ref="D5:D68" si="0">B5+C5</f>
        <v>67331221.980000004</v>
      </c>
      <c r="E5" s="23">
        <v>67331221.980000004</v>
      </c>
      <c r="F5" s="23">
        <v>67331221.980000004</v>
      </c>
      <c r="G5" s="23">
        <f t="shared" ref="G5:G68" si="1">D5-E5</f>
        <v>0</v>
      </c>
      <c r="H5" s="6">
        <v>1100</v>
      </c>
    </row>
    <row r="6" spans="1:8" x14ac:dyDescent="0.2">
      <c r="A6" s="11" t="s">
        <v>62</v>
      </c>
      <c r="B6" s="23">
        <v>8247779.5800000001</v>
      </c>
      <c r="C6" s="23">
        <v>878772.03</v>
      </c>
      <c r="D6" s="23">
        <f t="shared" si="0"/>
        <v>9126551.6099999994</v>
      </c>
      <c r="E6" s="23">
        <v>9126551.6099999994</v>
      </c>
      <c r="F6" s="23">
        <v>9126551.6099999994</v>
      </c>
      <c r="G6" s="23">
        <f t="shared" si="1"/>
        <v>0</v>
      </c>
      <c r="H6" s="6">
        <v>1200</v>
      </c>
    </row>
    <row r="7" spans="1:8" x14ac:dyDescent="0.2">
      <c r="A7" s="11" t="s">
        <v>63</v>
      </c>
      <c r="B7" s="23">
        <v>14142693.68</v>
      </c>
      <c r="C7" s="23">
        <v>-1611912.72</v>
      </c>
      <c r="D7" s="23">
        <f t="shared" si="0"/>
        <v>12530780.959999999</v>
      </c>
      <c r="E7" s="23">
        <v>12530780.960000001</v>
      </c>
      <c r="F7" s="23">
        <v>12530780.960000001</v>
      </c>
      <c r="G7" s="23">
        <f t="shared" si="1"/>
        <v>0</v>
      </c>
      <c r="H7" s="6">
        <v>1300</v>
      </c>
    </row>
    <row r="8" spans="1:8" x14ac:dyDescent="0.2">
      <c r="A8" s="11" t="s">
        <v>33</v>
      </c>
      <c r="B8" s="23">
        <v>14758326.800000001</v>
      </c>
      <c r="C8" s="23">
        <v>-726924.11</v>
      </c>
      <c r="D8" s="23">
        <f t="shared" si="0"/>
        <v>14031402.690000001</v>
      </c>
      <c r="E8" s="23">
        <v>14010484.6</v>
      </c>
      <c r="F8" s="23">
        <v>14010484.6</v>
      </c>
      <c r="G8" s="23">
        <f t="shared" si="1"/>
        <v>20918.090000001714</v>
      </c>
      <c r="H8" s="6">
        <v>1400</v>
      </c>
    </row>
    <row r="9" spans="1:8" x14ac:dyDescent="0.2">
      <c r="A9" s="11" t="s">
        <v>64</v>
      </c>
      <c r="B9" s="23">
        <v>70424217.280000001</v>
      </c>
      <c r="C9" s="23">
        <v>1158474.3899999999</v>
      </c>
      <c r="D9" s="23">
        <f t="shared" si="0"/>
        <v>71582691.670000002</v>
      </c>
      <c r="E9" s="23">
        <v>71582691.670000002</v>
      </c>
      <c r="F9" s="23">
        <v>71488439.450000003</v>
      </c>
      <c r="G9" s="23">
        <f t="shared" si="1"/>
        <v>0</v>
      </c>
      <c r="H9" s="6">
        <v>1500</v>
      </c>
    </row>
    <row r="10" spans="1:8" x14ac:dyDescent="0.2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65</v>
      </c>
      <c r="B11" s="23">
        <v>86200</v>
      </c>
      <c r="C11" s="23">
        <v>-84942.68</v>
      </c>
      <c r="D11" s="23">
        <f t="shared" si="0"/>
        <v>1257.320000000007</v>
      </c>
      <c r="E11" s="23">
        <v>1257.32</v>
      </c>
      <c r="F11" s="23">
        <v>1257.32</v>
      </c>
      <c r="G11" s="23">
        <f t="shared" si="1"/>
        <v>7.0485839387401938E-12</v>
      </c>
      <c r="H11" s="6">
        <v>1700</v>
      </c>
    </row>
    <row r="12" spans="1:8" x14ac:dyDescent="0.2">
      <c r="A12" s="9" t="s">
        <v>117</v>
      </c>
      <c r="B12" s="28">
        <f>SUM(B13:B21)</f>
        <v>42180463.830000006</v>
      </c>
      <c r="C12" s="28">
        <f>SUM(C13:C21)</f>
        <v>10500905.760000002</v>
      </c>
      <c r="D12" s="28">
        <f t="shared" si="0"/>
        <v>52681369.590000004</v>
      </c>
      <c r="E12" s="28">
        <f>SUM(E13:E21)</f>
        <v>51774942.760000005</v>
      </c>
      <c r="F12" s="28">
        <f>SUM(F13:F21)</f>
        <v>49273344.039999999</v>
      </c>
      <c r="G12" s="28">
        <f t="shared" si="1"/>
        <v>906426.82999999821</v>
      </c>
      <c r="H12" s="10">
        <v>0</v>
      </c>
    </row>
    <row r="13" spans="1:8" x14ac:dyDescent="0.2">
      <c r="A13" s="11" t="s">
        <v>66</v>
      </c>
      <c r="B13" s="23">
        <v>3156698.26</v>
      </c>
      <c r="C13" s="23">
        <v>3612329.25</v>
      </c>
      <c r="D13" s="23">
        <f t="shared" si="0"/>
        <v>6769027.5099999998</v>
      </c>
      <c r="E13" s="23">
        <v>6590079.46</v>
      </c>
      <c r="F13" s="23">
        <v>6061346.2999999998</v>
      </c>
      <c r="G13" s="23">
        <f t="shared" si="1"/>
        <v>178948.04999999981</v>
      </c>
      <c r="H13" s="6">
        <v>2100</v>
      </c>
    </row>
    <row r="14" spans="1:8" x14ac:dyDescent="0.2">
      <c r="A14" s="11" t="s">
        <v>67</v>
      </c>
      <c r="B14" s="23">
        <v>1173734.32</v>
      </c>
      <c r="C14" s="23">
        <v>328548.46999999997</v>
      </c>
      <c r="D14" s="23">
        <f t="shared" si="0"/>
        <v>1502282.79</v>
      </c>
      <c r="E14" s="23">
        <v>1468689.82</v>
      </c>
      <c r="F14" s="23">
        <v>1423507.42</v>
      </c>
      <c r="G14" s="23">
        <f t="shared" si="1"/>
        <v>33592.969999999972</v>
      </c>
      <c r="H14" s="6">
        <v>2200</v>
      </c>
    </row>
    <row r="15" spans="1:8" x14ac:dyDescent="0.2">
      <c r="A15" s="11" t="s">
        <v>68</v>
      </c>
      <c r="B15" s="23">
        <v>10000</v>
      </c>
      <c r="C15" s="23">
        <v>74332</v>
      </c>
      <c r="D15" s="23">
        <f t="shared" si="0"/>
        <v>84332</v>
      </c>
      <c r="E15" s="23">
        <v>84332</v>
      </c>
      <c r="F15" s="23">
        <v>84332</v>
      </c>
      <c r="G15" s="23">
        <f t="shared" si="1"/>
        <v>0</v>
      </c>
      <c r="H15" s="6">
        <v>2300</v>
      </c>
    </row>
    <row r="16" spans="1:8" x14ac:dyDescent="0.2">
      <c r="A16" s="11" t="s">
        <v>69</v>
      </c>
      <c r="B16" s="23">
        <v>4549228.43</v>
      </c>
      <c r="C16" s="23">
        <v>3944825.49</v>
      </c>
      <c r="D16" s="23">
        <f t="shared" si="0"/>
        <v>8494053.9199999999</v>
      </c>
      <c r="E16" s="23">
        <v>8269686.7999999998</v>
      </c>
      <c r="F16" s="23">
        <v>8154338.4400000004</v>
      </c>
      <c r="G16" s="23">
        <f t="shared" si="1"/>
        <v>224367.12000000011</v>
      </c>
      <c r="H16" s="6">
        <v>2400</v>
      </c>
    </row>
    <row r="17" spans="1:8" x14ac:dyDescent="0.2">
      <c r="A17" s="11" t="s">
        <v>70</v>
      </c>
      <c r="B17" s="23">
        <v>574500</v>
      </c>
      <c r="C17" s="23">
        <v>537940.89</v>
      </c>
      <c r="D17" s="23">
        <f t="shared" si="0"/>
        <v>1112440.8900000001</v>
      </c>
      <c r="E17" s="23">
        <v>1109500</v>
      </c>
      <c r="F17" s="23">
        <v>1060440.2</v>
      </c>
      <c r="G17" s="23">
        <f t="shared" si="1"/>
        <v>2940.8900000001304</v>
      </c>
      <c r="H17" s="6">
        <v>2500</v>
      </c>
    </row>
    <row r="18" spans="1:8" x14ac:dyDescent="0.2">
      <c r="A18" s="11" t="s">
        <v>71</v>
      </c>
      <c r="B18" s="23">
        <v>25702574.870000001</v>
      </c>
      <c r="C18" s="23">
        <v>-3970566.04</v>
      </c>
      <c r="D18" s="23">
        <f t="shared" si="0"/>
        <v>21732008.830000002</v>
      </c>
      <c r="E18" s="23">
        <v>21677568.100000001</v>
      </c>
      <c r="F18" s="23">
        <v>20381432.109999999</v>
      </c>
      <c r="G18" s="23">
        <f t="shared" si="1"/>
        <v>54440.730000000447</v>
      </c>
      <c r="H18" s="6">
        <v>2600</v>
      </c>
    </row>
    <row r="19" spans="1:8" x14ac:dyDescent="0.2">
      <c r="A19" s="11" t="s">
        <v>72</v>
      </c>
      <c r="B19" s="23">
        <v>2445000</v>
      </c>
      <c r="C19" s="23">
        <v>4222160.8499999996</v>
      </c>
      <c r="D19" s="23">
        <f t="shared" si="0"/>
        <v>6667160.8499999996</v>
      </c>
      <c r="E19" s="23">
        <v>6599540.8499999996</v>
      </c>
      <c r="F19" s="23">
        <v>6483958.6799999997</v>
      </c>
      <c r="G19" s="23">
        <f t="shared" si="1"/>
        <v>67620</v>
      </c>
      <c r="H19" s="6">
        <v>2700</v>
      </c>
    </row>
    <row r="20" spans="1:8" x14ac:dyDescent="0.2">
      <c r="A20" s="11" t="s">
        <v>73</v>
      </c>
      <c r="B20" s="23">
        <v>3955.6</v>
      </c>
      <c r="C20" s="23">
        <v>1920132.72</v>
      </c>
      <c r="D20" s="23">
        <f t="shared" si="0"/>
        <v>1924088.32</v>
      </c>
      <c r="E20" s="23">
        <v>1924088.32</v>
      </c>
      <c r="F20" s="23">
        <v>1924088.32</v>
      </c>
      <c r="G20" s="23">
        <f t="shared" si="1"/>
        <v>0</v>
      </c>
      <c r="H20" s="6">
        <v>2800</v>
      </c>
    </row>
    <row r="21" spans="1:8" x14ac:dyDescent="0.2">
      <c r="A21" s="11" t="s">
        <v>74</v>
      </c>
      <c r="B21" s="23">
        <v>4564772.3499999996</v>
      </c>
      <c r="C21" s="23">
        <v>-168797.87</v>
      </c>
      <c r="D21" s="23">
        <f t="shared" si="0"/>
        <v>4395974.4799999995</v>
      </c>
      <c r="E21" s="23">
        <v>4051457.41</v>
      </c>
      <c r="F21" s="23">
        <v>3699900.57</v>
      </c>
      <c r="G21" s="23">
        <f t="shared" si="1"/>
        <v>344517.06999999937</v>
      </c>
      <c r="H21" s="6">
        <v>2900</v>
      </c>
    </row>
    <row r="22" spans="1:8" x14ac:dyDescent="0.2">
      <c r="A22" s="9" t="s">
        <v>58</v>
      </c>
      <c r="B22" s="28">
        <f>SUM(B23:B31)</f>
        <v>63366838.350000009</v>
      </c>
      <c r="C22" s="28">
        <f>SUM(C23:C31)</f>
        <v>47801929.609999999</v>
      </c>
      <c r="D22" s="28">
        <f t="shared" si="0"/>
        <v>111168767.96000001</v>
      </c>
      <c r="E22" s="28">
        <f>SUM(E23:E31)</f>
        <v>109740977.97</v>
      </c>
      <c r="F22" s="28">
        <f>SUM(F23:F31)</f>
        <v>104606806.97999999</v>
      </c>
      <c r="G22" s="28">
        <f t="shared" si="1"/>
        <v>1427789.9900000095</v>
      </c>
      <c r="H22" s="10">
        <v>0</v>
      </c>
    </row>
    <row r="23" spans="1:8" x14ac:dyDescent="0.2">
      <c r="A23" s="11" t="s">
        <v>75</v>
      </c>
      <c r="B23" s="23">
        <v>19922286.219999999</v>
      </c>
      <c r="C23" s="23">
        <v>3943136.16</v>
      </c>
      <c r="D23" s="23">
        <f t="shared" si="0"/>
        <v>23865422.379999999</v>
      </c>
      <c r="E23" s="23">
        <v>23828565.649999999</v>
      </c>
      <c r="F23" s="23">
        <v>23198160.489999998</v>
      </c>
      <c r="G23" s="23">
        <f t="shared" si="1"/>
        <v>36856.730000000447</v>
      </c>
      <c r="H23" s="6">
        <v>3100</v>
      </c>
    </row>
    <row r="24" spans="1:8" x14ac:dyDescent="0.2">
      <c r="A24" s="11" t="s">
        <v>76</v>
      </c>
      <c r="B24" s="23">
        <v>4138948.6</v>
      </c>
      <c r="C24" s="23">
        <v>6657422.7000000002</v>
      </c>
      <c r="D24" s="23">
        <f t="shared" si="0"/>
        <v>10796371.300000001</v>
      </c>
      <c r="E24" s="23">
        <v>10611501.300000001</v>
      </c>
      <c r="F24" s="23">
        <v>9584170.6300000008</v>
      </c>
      <c r="G24" s="23">
        <f t="shared" si="1"/>
        <v>184870</v>
      </c>
      <c r="H24" s="6">
        <v>3200</v>
      </c>
    </row>
    <row r="25" spans="1:8" x14ac:dyDescent="0.2">
      <c r="A25" s="11" t="s">
        <v>77</v>
      </c>
      <c r="B25" s="23">
        <v>6455459.8399999999</v>
      </c>
      <c r="C25" s="23">
        <v>3055074.68</v>
      </c>
      <c r="D25" s="23">
        <f t="shared" si="0"/>
        <v>9510534.5199999996</v>
      </c>
      <c r="E25" s="23">
        <v>8615886.6899999995</v>
      </c>
      <c r="F25" s="23">
        <v>7539113.3799999999</v>
      </c>
      <c r="G25" s="23">
        <f t="shared" si="1"/>
        <v>894647.83000000007</v>
      </c>
      <c r="H25" s="6">
        <v>3300</v>
      </c>
    </row>
    <row r="26" spans="1:8" x14ac:dyDescent="0.2">
      <c r="A26" s="11" t="s">
        <v>78</v>
      </c>
      <c r="B26" s="23">
        <v>1505168</v>
      </c>
      <c r="C26" s="23">
        <v>1504998.28</v>
      </c>
      <c r="D26" s="23">
        <f t="shared" si="0"/>
        <v>3010166.2800000003</v>
      </c>
      <c r="E26" s="23">
        <v>2966796.19</v>
      </c>
      <c r="F26" s="23">
        <v>2966796.19</v>
      </c>
      <c r="G26" s="23">
        <f t="shared" si="1"/>
        <v>43370.090000000317</v>
      </c>
      <c r="H26" s="6">
        <v>3400</v>
      </c>
    </row>
    <row r="27" spans="1:8" x14ac:dyDescent="0.2">
      <c r="A27" s="11" t="s">
        <v>79</v>
      </c>
      <c r="B27" s="23">
        <v>10697909.08</v>
      </c>
      <c r="C27" s="23">
        <v>-2131762.71</v>
      </c>
      <c r="D27" s="23">
        <f t="shared" si="0"/>
        <v>8566146.370000001</v>
      </c>
      <c r="E27" s="23">
        <v>8542905.7400000002</v>
      </c>
      <c r="F27" s="23">
        <v>7779754.2400000002</v>
      </c>
      <c r="G27" s="23">
        <f t="shared" si="1"/>
        <v>23240.63000000082</v>
      </c>
      <c r="H27" s="6">
        <v>3500</v>
      </c>
    </row>
    <row r="28" spans="1:8" x14ac:dyDescent="0.2">
      <c r="A28" s="11" t="s">
        <v>126</v>
      </c>
      <c r="B28" s="23">
        <v>2000000</v>
      </c>
      <c r="C28" s="23">
        <v>1267157.3400000001</v>
      </c>
      <c r="D28" s="23">
        <f t="shared" si="0"/>
        <v>3267157.34</v>
      </c>
      <c r="E28" s="23">
        <v>3159277.26</v>
      </c>
      <c r="F28" s="23">
        <v>2797044.64</v>
      </c>
      <c r="G28" s="23">
        <f t="shared" si="1"/>
        <v>107880.08000000007</v>
      </c>
      <c r="H28" s="6">
        <v>3600</v>
      </c>
    </row>
    <row r="29" spans="1:8" x14ac:dyDescent="0.2">
      <c r="A29" s="11" t="s">
        <v>80</v>
      </c>
      <c r="B29" s="23">
        <v>272000</v>
      </c>
      <c r="C29" s="23">
        <v>206795.23</v>
      </c>
      <c r="D29" s="23">
        <f t="shared" si="0"/>
        <v>478795.23</v>
      </c>
      <c r="E29" s="23">
        <v>477695.23</v>
      </c>
      <c r="F29" s="23">
        <v>463341.98</v>
      </c>
      <c r="G29" s="23">
        <f t="shared" si="1"/>
        <v>1100</v>
      </c>
      <c r="H29" s="6">
        <v>3700</v>
      </c>
    </row>
    <row r="30" spans="1:8" x14ac:dyDescent="0.2">
      <c r="A30" s="11" t="s">
        <v>81</v>
      </c>
      <c r="B30" s="23">
        <v>14668045.550000001</v>
      </c>
      <c r="C30" s="23">
        <v>19894837.27</v>
      </c>
      <c r="D30" s="23">
        <f t="shared" si="0"/>
        <v>34562882.82</v>
      </c>
      <c r="E30" s="23">
        <v>34427059.090000004</v>
      </c>
      <c r="F30" s="23">
        <v>33201076.609999999</v>
      </c>
      <c r="G30" s="23">
        <f t="shared" si="1"/>
        <v>135823.72999999672</v>
      </c>
      <c r="H30" s="6">
        <v>3800</v>
      </c>
    </row>
    <row r="31" spans="1:8" x14ac:dyDescent="0.2">
      <c r="A31" s="11" t="s">
        <v>18</v>
      </c>
      <c r="B31" s="23">
        <v>3707021.06</v>
      </c>
      <c r="C31" s="23">
        <v>13404270.66</v>
      </c>
      <c r="D31" s="23">
        <f t="shared" si="0"/>
        <v>17111291.719999999</v>
      </c>
      <c r="E31" s="23">
        <v>17111290.82</v>
      </c>
      <c r="F31" s="23">
        <v>17077348.82</v>
      </c>
      <c r="G31" s="23">
        <f t="shared" si="1"/>
        <v>0.89999999850988388</v>
      </c>
      <c r="H31" s="6">
        <v>3900</v>
      </c>
    </row>
    <row r="32" spans="1:8" x14ac:dyDescent="0.2">
      <c r="A32" s="9" t="s">
        <v>118</v>
      </c>
      <c r="B32" s="28">
        <f>SUM(B33:B41)</f>
        <v>40561898.720000006</v>
      </c>
      <c r="C32" s="28">
        <f>SUM(C33:C41)</f>
        <v>-2559237.2600000002</v>
      </c>
      <c r="D32" s="28">
        <f t="shared" si="0"/>
        <v>38002661.460000008</v>
      </c>
      <c r="E32" s="28">
        <f>SUM(E33:E41)</f>
        <v>36772100.420000002</v>
      </c>
      <c r="F32" s="28">
        <f>SUM(F33:F41)</f>
        <v>36436880.659999996</v>
      </c>
      <c r="G32" s="28">
        <f t="shared" si="1"/>
        <v>1230561.0400000066</v>
      </c>
      <c r="H32" s="10">
        <v>0</v>
      </c>
    </row>
    <row r="33" spans="1:8" x14ac:dyDescent="0.2">
      <c r="A33" s="11" t="s">
        <v>82</v>
      </c>
      <c r="B33" s="23">
        <v>12228000</v>
      </c>
      <c r="C33" s="23">
        <v>1364905</v>
      </c>
      <c r="D33" s="23">
        <f t="shared" si="0"/>
        <v>13592905</v>
      </c>
      <c r="E33" s="23">
        <v>13574436.6</v>
      </c>
      <c r="F33" s="23">
        <v>13574436.6</v>
      </c>
      <c r="G33" s="23">
        <f t="shared" si="1"/>
        <v>18468.400000000373</v>
      </c>
      <c r="H33" s="6">
        <v>4100</v>
      </c>
    </row>
    <row r="34" spans="1:8" x14ac:dyDescent="0.2">
      <c r="A34" s="11" t="s">
        <v>83</v>
      </c>
      <c r="B34" s="23">
        <v>56160</v>
      </c>
      <c r="C34" s="23">
        <v>48693.75</v>
      </c>
      <c r="D34" s="23">
        <f t="shared" si="0"/>
        <v>104853.75</v>
      </c>
      <c r="E34" s="23">
        <v>104853.75</v>
      </c>
      <c r="F34" s="23">
        <v>104853.75</v>
      </c>
      <c r="G34" s="23">
        <f t="shared" si="1"/>
        <v>0</v>
      </c>
      <c r="H34" s="6">
        <v>4200</v>
      </c>
    </row>
    <row r="35" spans="1:8" x14ac:dyDescent="0.2">
      <c r="A35" s="11" t="s">
        <v>84</v>
      </c>
      <c r="B35" s="23">
        <v>4233933</v>
      </c>
      <c r="C35" s="23">
        <v>-2417992.33</v>
      </c>
      <c r="D35" s="23">
        <f t="shared" si="0"/>
        <v>1815940.67</v>
      </c>
      <c r="E35" s="23">
        <v>1787140.67</v>
      </c>
      <c r="F35" s="23">
        <v>1787140.67</v>
      </c>
      <c r="G35" s="23">
        <f t="shared" si="1"/>
        <v>28800</v>
      </c>
      <c r="H35" s="6">
        <v>4300</v>
      </c>
    </row>
    <row r="36" spans="1:8" x14ac:dyDescent="0.2">
      <c r="A36" s="11" t="s">
        <v>85</v>
      </c>
      <c r="B36" s="23">
        <v>20044737.34</v>
      </c>
      <c r="C36" s="23">
        <v>-1603607.28</v>
      </c>
      <c r="D36" s="23">
        <f t="shared" si="0"/>
        <v>18441130.059999999</v>
      </c>
      <c r="E36" s="23">
        <v>17257837.420000002</v>
      </c>
      <c r="F36" s="23">
        <v>16922617.66</v>
      </c>
      <c r="G36" s="23">
        <f t="shared" si="1"/>
        <v>1183292.6399999969</v>
      </c>
      <c r="H36" s="6">
        <v>4400</v>
      </c>
    </row>
    <row r="37" spans="1:8" x14ac:dyDescent="0.2">
      <c r="A37" s="11" t="s">
        <v>39</v>
      </c>
      <c r="B37" s="23">
        <v>3999068.38</v>
      </c>
      <c r="C37" s="23">
        <v>48763.6</v>
      </c>
      <c r="D37" s="23">
        <f t="shared" si="0"/>
        <v>4047831.98</v>
      </c>
      <c r="E37" s="23">
        <v>4047831.98</v>
      </c>
      <c r="F37" s="23">
        <v>4047831.98</v>
      </c>
      <c r="G37" s="23">
        <f t="shared" si="1"/>
        <v>0</v>
      </c>
      <c r="H37" s="6">
        <v>4500</v>
      </c>
    </row>
    <row r="38" spans="1:8" x14ac:dyDescent="0.2">
      <c r="A38" s="11" t="s">
        <v>86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87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88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">
      <c r="A42" s="9" t="s">
        <v>119</v>
      </c>
      <c r="B42" s="28">
        <f>SUM(B43:B51)</f>
        <v>2041910.01</v>
      </c>
      <c r="C42" s="28">
        <f>SUM(C43:C51)</f>
        <v>9163000.1600000001</v>
      </c>
      <c r="D42" s="28">
        <f t="shared" si="0"/>
        <v>11204910.17</v>
      </c>
      <c r="E42" s="28">
        <f>SUM(E43:E51)</f>
        <v>5735456.7300000004</v>
      </c>
      <c r="F42" s="28">
        <f>SUM(F43:F51)</f>
        <v>4901190.9399999995</v>
      </c>
      <c r="G42" s="28">
        <f t="shared" si="1"/>
        <v>5469453.4399999995</v>
      </c>
      <c r="H42" s="10">
        <v>0</v>
      </c>
    </row>
    <row r="43" spans="1:8" x14ac:dyDescent="0.2">
      <c r="A43" s="3" t="s">
        <v>89</v>
      </c>
      <c r="B43" s="23">
        <v>1596872</v>
      </c>
      <c r="C43" s="23">
        <v>911940.9</v>
      </c>
      <c r="D43" s="23">
        <f t="shared" si="0"/>
        <v>2508812.9</v>
      </c>
      <c r="E43" s="23">
        <v>2484967</v>
      </c>
      <c r="F43" s="23">
        <v>2484967</v>
      </c>
      <c r="G43" s="23">
        <f t="shared" si="1"/>
        <v>23845.899999999907</v>
      </c>
      <c r="H43" s="6">
        <v>5100</v>
      </c>
    </row>
    <row r="44" spans="1:8" x14ac:dyDescent="0.2">
      <c r="A44" s="11" t="s">
        <v>90</v>
      </c>
      <c r="B44" s="23">
        <v>0</v>
      </c>
      <c r="C44" s="23">
        <v>358335.26</v>
      </c>
      <c r="D44" s="23">
        <f t="shared" si="0"/>
        <v>358335.26</v>
      </c>
      <c r="E44" s="23">
        <v>358335.26</v>
      </c>
      <c r="F44" s="23">
        <v>358335.26</v>
      </c>
      <c r="G44" s="23">
        <f t="shared" si="1"/>
        <v>0</v>
      </c>
      <c r="H44" s="6">
        <v>5200</v>
      </c>
    </row>
    <row r="45" spans="1:8" x14ac:dyDescent="0.2">
      <c r="A45" s="11" t="s">
        <v>91</v>
      </c>
      <c r="B45" s="23">
        <v>0</v>
      </c>
      <c r="C45" s="23">
        <v>0</v>
      </c>
      <c r="D45" s="23">
        <f t="shared" si="0"/>
        <v>0</v>
      </c>
      <c r="E45" s="23">
        <v>0</v>
      </c>
      <c r="F45" s="23">
        <v>0</v>
      </c>
      <c r="G45" s="23">
        <f t="shared" si="1"/>
        <v>0</v>
      </c>
      <c r="H45" s="6">
        <v>5300</v>
      </c>
    </row>
    <row r="46" spans="1:8" x14ac:dyDescent="0.2">
      <c r="A46" s="11" t="s">
        <v>92</v>
      </c>
      <c r="B46" s="23">
        <v>0</v>
      </c>
      <c r="C46" s="23">
        <v>3614139.11</v>
      </c>
      <c r="D46" s="23">
        <f t="shared" si="0"/>
        <v>3614139.11</v>
      </c>
      <c r="E46" s="23">
        <v>1668531.57</v>
      </c>
      <c r="F46" s="23">
        <v>834265.78</v>
      </c>
      <c r="G46" s="23">
        <f t="shared" si="1"/>
        <v>1945607.5399999998</v>
      </c>
      <c r="H46" s="6">
        <v>5400</v>
      </c>
    </row>
    <row r="47" spans="1:8" x14ac:dyDescent="0.2">
      <c r="A47" s="11" t="s">
        <v>93</v>
      </c>
      <c r="B47" s="23">
        <v>0</v>
      </c>
      <c r="C47" s="23">
        <v>3500000</v>
      </c>
      <c r="D47" s="23">
        <f t="shared" si="0"/>
        <v>3500000</v>
      </c>
      <c r="E47" s="23">
        <v>0</v>
      </c>
      <c r="F47" s="23">
        <v>0</v>
      </c>
      <c r="G47" s="23">
        <f t="shared" si="1"/>
        <v>3500000</v>
      </c>
      <c r="H47" s="6">
        <v>5500</v>
      </c>
    </row>
    <row r="48" spans="1:8" x14ac:dyDescent="0.2">
      <c r="A48" s="11" t="s">
        <v>94</v>
      </c>
      <c r="B48" s="23">
        <v>445038.01</v>
      </c>
      <c r="C48" s="23">
        <v>727821.89</v>
      </c>
      <c r="D48" s="23">
        <f t="shared" si="0"/>
        <v>1172859.8999999999</v>
      </c>
      <c r="E48" s="23">
        <v>1172859.8999999999</v>
      </c>
      <c r="F48" s="23">
        <v>1172859.8999999999</v>
      </c>
      <c r="G48" s="23">
        <f t="shared" si="1"/>
        <v>0</v>
      </c>
      <c r="H48" s="6">
        <v>5600</v>
      </c>
    </row>
    <row r="49" spans="1:8" x14ac:dyDescent="0.2">
      <c r="A49" s="11" t="s">
        <v>95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96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>
        <v>5800</v>
      </c>
    </row>
    <row r="51" spans="1:8" x14ac:dyDescent="0.2">
      <c r="A51" s="11" t="s">
        <v>97</v>
      </c>
      <c r="B51" s="23">
        <v>0</v>
      </c>
      <c r="C51" s="23">
        <v>50763</v>
      </c>
      <c r="D51" s="23">
        <f t="shared" si="0"/>
        <v>50763</v>
      </c>
      <c r="E51" s="23">
        <v>50763</v>
      </c>
      <c r="F51" s="23">
        <v>50763</v>
      </c>
      <c r="G51" s="23">
        <f t="shared" si="1"/>
        <v>0</v>
      </c>
      <c r="H51" s="6">
        <v>5900</v>
      </c>
    </row>
    <row r="52" spans="1:8" x14ac:dyDescent="0.2">
      <c r="A52" s="9" t="s">
        <v>59</v>
      </c>
      <c r="B52" s="28">
        <f>SUM(B53:B55)</f>
        <v>0</v>
      </c>
      <c r="C52" s="28">
        <f>SUM(C53:C55)</f>
        <v>46373322.229999997</v>
      </c>
      <c r="D52" s="28">
        <f t="shared" si="0"/>
        <v>46373322.229999997</v>
      </c>
      <c r="E52" s="28">
        <f>SUM(E53:E55)</f>
        <v>36240230.899999999</v>
      </c>
      <c r="F52" s="28">
        <f>SUM(F53:F55)</f>
        <v>34892493.399999999</v>
      </c>
      <c r="G52" s="28">
        <f t="shared" si="1"/>
        <v>10133091.329999998</v>
      </c>
      <c r="H52" s="10">
        <v>0</v>
      </c>
    </row>
    <row r="53" spans="1:8" x14ac:dyDescent="0.2">
      <c r="A53" s="11" t="s">
        <v>98</v>
      </c>
      <c r="B53" s="23">
        <v>0</v>
      </c>
      <c r="C53" s="23">
        <v>46373322.229999997</v>
      </c>
      <c r="D53" s="23">
        <f t="shared" si="0"/>
        <v>46373322.229999997</v>
      </c>
      <c r="E53" s="23">
        <v>36240230.899999999</v>
      </c>
      <c r="F53" s="23">
        <v>34892493.399999999</v>
      </c>
      <c r="G53" s="23">
        <f t="shared" si="1"/>
        <v>10133091.329999998</v>
      </c>
      <c r="H53" s="6">
        <v>6100</v>
      </c>
    </row>
    <row r="54" spans="1:8" x14ac:dyDescent="0.2">
      <c r="A54" s="11" t="s">
        <v>99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100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120</v>
      </c>
      <c r="B56" s="28">
        <f>SUM(B57:B63)</f>
        <v>55042291.890000001</v>
      </c>
      <c r="C56" s="28">
        <f>SUM(C57:C63)</f>
        <v>-55042291.890000001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127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101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102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103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104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105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106</v>
      </c>
      <c r="B63" s="23">
        <v>55042291.890000001</v>
      </c>
      <c r="C63" s="23">
        <v>-55042291.890000001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121</v>
      </c>
      <c r="B64" s="28">
        <f>SUM(B65:B67)</f>
        <v>668003.18000000005</v>
      </c>
      <c r="C64" s="28">
        <f>SUM(C65:C67)</f>
        <v>-348003.18</v>
      </c>
      <c r="D64" s="28">
        <f t="shared" si="0"/>
        <v>320000.00000000006</v>
      </c>
      <c r="E64" s="28">
        <f>SUM(E65:E67)</f>
        <v>320000</v>
      </c>
      <c r="F64" s="28">
        <f>SUM(F65:F67)</f>
        <v>320000</v>
      </c>
      <c r="G64" s="28">
        <f t="shared" si="1"/>
        <v>0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668003.18000000005</v>
      </c>
      <c r="C67" s="23">
        <v>-348003.18</v>
      </c>
      <c r="D67" s="23">
        <f t="shared" si="0"/>
        <v>320000.00000000006</v>
      </c>
      <c r="E67" s="23">
        <v>320000</v>
      </c>
      <c r="F67" s="23">
        <v>320000</v>
      </c>
      <c r="G67" s="23">
        <f t="shared" si="1"/>
        <v>0</v>
      </c>
      <c r="H67" s="6">
        <v>8500</v>
      </c>
    </row>
    <row r="68" spans="1:8" x14ac:dyDescent="0.2">
      <c r="A68" s="9" t="s">
        <v>60</v>
      </c>
      <c r="B68" s="28">
        <f>SUM(B69:B75)</f>
        <v>12800000</v>
      </c>
      <c r="C68" s="28">
        <f>SUM(C69:C75)</f>
        <v>43199.99</v>
      </c>
      <c r="D68" s="28">
        <f t="shared" si="0"/>
        <v>12843199.99</v>
      </c>
      <c r="E68" s="28">
        <f>SUM(E69:E75)</f>
        <v>12843199.99</v>
      </c>
      <c r="F68" s="28">
        <f>SUM(F69:F75)</f>
        <v>12843199.99</v>
      </c>
      <c r="G68" s="28">
        <f t="shared" si="1"/>
        <v>0</v>
      </c>
      <c r="H68" s="10">
        <v>0</v>
      </c>
    </row>
    <row r="69" spans="1:8" x14ac:dyDescent="0.2">
      <c r="A69" s="11" t="s">
        <v>107</v>
      </c>
      <c r="B69" s="23">
        <v>12000000</v>
      </c>
      <c r="C69" s="23">
        <v>0</v>
      </c>
      <c r="D69" s="23">
        <f t="shared" ref="D69:D75" si="2">B69+C69</f>
        <v>12000000</v>
      </c>
      <c r="E69" s="23">
        <v>12000000</v>
      </c>
      <c r="F69" s="23">
        <v>12000000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108</v>
      </c>
      <c r="B70" s="23">
        <v>800000</v>
      </c>
      <c r="C70" s="23">
        <v>43199.99</v>
      </c>
      <c r="D70" s="23">
        <f t="shared" si="2"/>
        <v>843199.99</v>
      </c>
      <c r="E70" s="23">
        <v>843199.99</v>
      </c>
      <c r="F70" s="23">
        <v>843199.99</v>
      </c>
      <c r="G70" s="23">
        <f t="shared" si="3"/>
        <v>0</v>
      </c>
      <c r="H70" s="6">
        <v>9200</v>
      </c>
    </row>
    <row r="71" spans="1:8" x14ac:dyDescent="0.2">
      <c r="A71" s="11" t="s">
        <v>109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110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111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112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113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122</v>
      </c>
      <c r="B76" s="26">
        <f t="shared" ref="B76:G76" si="4">SUM(B4+B12+B22+B32+B42+B52+B56+B64+B68)</f>
        <v>394466755.99000001</v>
      </c>
      <c r="C76" s="26">
        <f t="shared" si="4"/>
        <v>52731381.640000001</v>
      </c>
      <c r="D76" s="26">
        <f t="shared" si="4"/>
        <v>447198137.63000005</v>
      </c>
      <c r="E76" s="26">
        <f t="shared" si="4"/>
        <v>428009896.91000003</v>
      </c>
      <c r="F76" s="26">
        <f t="shared" si="4"/>
        <v>417762651.93000001</v>
      </c>
      <c r="G76" s="26">
        <f t="shared" si="4"/>
        <v>19188240.720000014</v>
      </c>
    </row>
    <row r="78" spans="1:8" x14ac:dyDescent="0.2">
      <c r="A78" s="1" t="s">
        <v>115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opLeftCell="A10" workbookViewId="0">
      <selection sqref="A1:G1"/>
    </sheetView>
  </sheetViews>
  <sheetFormatPr baseColWidth="10" defaultColWidth="12" defaultRowHeight="10.199999999999999" x14ac:dyDescent="0.2"/>
  <cols>
    <col min="1" max="1" width="79" style="1" customWidth="1"/>
    <col min="2" max="7" width="18.28515625" style="1" customWidth="1"/>
    <col min="8" max="16384" width="12" style="1"/>
  </cols>
  <sheetData>
    <row r="1" spans="1:7" ht="57" customHeight="1" x14ac:dyDescent="0.2">
      <c r="A1" s="36" t="s">
        <v>176</v>
      </c>
      <c r="B1" s="32"/>
      <c r="C1" s="32"/>
      <c r="D1" s="32"/>
      <c r="E1" s="32"/>
      <c r="F1" s="32"/>
      <c r="G1" s="33"/>
    </row>
    <row r="2" spans="1:7" x14ac:dyDescent="0.2">
      <c r="A2" s="19"/>
      <c r="B2" s="36" t="s">
        <v>56</v>
      </c>
      <c r="C2" s="32"/>
      <c r="D2" s="32"/>
      <c r="E2" s="32"/>
      <c r="F2" s="33"/>
      <c r="G2" s="34" t="s">
        <v>55</v>
      </c>
    </row>
    <row r="3" spans="1:7" ht="24.9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5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8">
        <f t="shared" ref="B5:G5" si="0">SUM(B6:B13)</f>
        <v>215032979.40000001</v>
      </c>
      <c r="C5" s="28">
        <f t="shared" si="0"/>
        <v>26517306.990000002</v>
      </c>
      <c r="D5" s="28">
        <f t="shared" si="0"/>
        <v>241550286.38999999</v>
      </c>
      <c r="E5" s="28">
        <f t="shared" si="0"/>
        <v>237119696.10000002</v>
      </c>
      <c r="F5" s="28">
        <f t="shared" si="0"/>
        <v>232590745.21000001</v>
      </c>
      <c r="G5" s="28">
        <f t="shared" si="0"/>
        <v>4430590.2900000066</v>
      </c>
    </row>
    <row r="6" spans="1:7" x14ac:dyDescent="0.2">
      <c r="A6" s="17" t="s">
        <v>40</v>
      </c>
      <c r="B6" s="23">
        <v>7064103.3799999999</v>
      </c>
      <c r="C6" s="23">
        <v>819904.56</v>
      </c>
      <c r="D6" s="23">
        <f>B6+C6</f>
        <v>7884007.9399999995</v>
      </c>
      <c r="E6" s="23">
        <v>7883374.5800000001</v>
      </c>
      <c r="F6" s="23">
        <v>7859735.3200000003</v>
      </c>
      <c r="G6" s="23">
        <f>D6-E6</f>
        <v>633.35999999940395</v>
      </c>
    </row>
    <row r="7" spans="1:7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116</v>
      </c>
      <c r="B8" s="23">
        <v>19994367.260000002</v>
      </c>
      <c r="C8" s="23">
        <v>-3262053.86</v>
      </c>
      <c r="D8" s="23">
        <f t="shared" si="1"/>
        <v>16732313.400000002</v>
      </c>
      <c r="E8" s="23">
        <v>16372638.800000001</v>
      </c>
      <c r="F8" s="23">
        <v>16201905.76</v>
      </c>
      <c r="G8" s="23">
        <f t="shared" si="2"/>
        <v>359674.60000000149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46745796.229999997</v>
      </c>
      <c r="C10" s="23">
        <v>4457212.75</v>
      </c>
      <c r="D10" s="23">
        <f t="shared" si="1"/>
        <v>51203008.979999997</v>
      </c>
      <c r="E10" s="23">
        <v>50862227.420000002</v>
      </c>
      <c r="F10" s="23">
        <v>48396872.07</v>
      </c>
      <c r="G10" s="23">
        <f t="shared" si="2"/>
        <v>340781.55999999493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77293279.030000001</v>
      </c>
      <c r="C12" s="23">
        <v>-3341628.72</v>
      </c>
      <c r="D12" s="23">
        <f t="shared" si="1"/>
        <v>73951650.310000002</v>
      </c>
      <c r="E12" s="23">
        <v>70451650.310000002</v>
      </c>
      <c r="F12" s="23">
        <v>70432770.150000006</v>
      </c>
      <c r="G12" s="23">
        <f t="shared" si="2"/>
        <v>3500000</v>
      </c>
    </row>
    <row r="13" spans="1:7" x14ac:dyDescent="0.2">
      <c r="A13" s="17" t="s">
        <v>18</v>
      </c>
      <c r="B13" s="23">
        <v>63935433.5</v>
      </c>
      <c r="C13" s="23">
        <v>27843872.260000002</v>
      </c>
      <c r="D13" s="23">
        <f t="shared" si="1"/>
        <v>91779305.760000005</v>
      </c>
      <c r="E13" s="23">
        <v>91549804.989999995</v>
      </c>
      <c r="F13" s="23">
        <v>89699461.909999996</v>
      </c>
      <c r="G13" s="23">
        <f t="shared" si="2"/>
        <v>229500.77000001073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28">
        <f t="shared" ref="B15:G15" si="3">SUM(B16:B22)</f>
        <v>171996208.88999999</v>
      </c>
      <c r="C15" s="28">
        <f t="shared" si="3"/>
        <v>28598110.599999998</v>
      </c>
      <c r="D15" s="28">
        <f t="shared" si="3"/>
        <v>200594319.49000001</v>
      </c>
      <c r="E15" s="28">
        <f t="shared" si="3"/>
        <v>186234505.81999999</v>
      </c>
      <c r="F15" s="28">
        <f t="shared" si="3"/>
        <v>180548710.78999999</v>
      </c>
      <c r="G15" s="28">
        <f t="shared" si="3"/>
        <v>14359813.670000015</v>
      </c>
    </row>
    <row r="16" spans="1:7" x14ac:dyDescent="0.2">
      <c r="A16" s="17" t="s">
        <v>42</v>
      </c>
      <c r="B16" s="23">
        <v>2560877.2200000002</v>
      </c>
      <c r="C16" s="23">
        <v>11475910.01</v>
      </c>
      <c r="D16" s="23">
        <f>B16+C16</f>
        <v>14036787.23</v>
      </c>
      <c r="E16" s="23">
        <v>8068323.0599999996</v>
      </c>
      <c r="F16" s="23">
        <v>6234895.8799999999</v>
      </c>
      <c r="G16" s="23">
        <f t="shared" ref="G16:G22" si="4">D16-E16</f>
        <v>5968464.1700000009</v>
      </c>
    </row>
    <row r="17" spans="1:7" x14ac:dyDescent="0.2">
      <c r="A17" s="17" t="s">
        <v>27</v>
      </c>
      <c r="B17" s="23">
        <v>127340678.98</v>
      </c>
      <c r="C17" s="23">
        <v>19179839.010000002</v>
      </c>
      <c r="D17" s="23">
        <f t="shared" ref="D17:D22" si="5">B17+C17</f>
        <v>146520517.99000001</v>
      </c>
      <c r="E17" s="23">
        <v>138699367.91</v>
      </c>
      <c r="F17" s="23">
        <v>135206502.50999999</v>
      </c>
      <c r="G17" s="23">
        <f t="shared" si="4"/>
        <v>7821150.0800000131</v>
      </c>
    </row>
    <row r="18" spans="1:7" x14ac:dyDescent="0.2">
      <c r="A18" s="17" t="s">
        <v>20</v>
      </c>
      <c r="B18" s="23">
        <v>1221440.6200000001</v>
      </c>
      <c r="C18" s="23">
        <v>-7459.76</v>
      </c>
      <c r="D18" s="23">
        <f t="shared" si="5"/>
        <v>1213980.8600000001</v>
      </c>
      <c r="E18" s="23">
        <v>1211707.26</v>
      </c>
      <c r="F18" s="23">
        <v>1154874.78</v>
      </c>
      <c r="G18" s="23">
        <f t="shared" si="4"/>
        <v>2273.6000000000931</v>
      </c>
    </row>
    <row r="19" spans="1:7" x14ac:dyDescent="0.2">
      <c r="A19" s="17" t="s">
        <v>43</v>
      </c>
      <c r="B19" s="23">
        <v>14832745.15</v>
      </c>
      <c r="C19" s="23">
        <v>601618.56999999995</v>
      </c>
      <c r="D19" s="23">
        <f t="shared" si="5"/>
        <v>15434363.720000001</v>
      </c>
      <c r="E19" s="23">
        <v>15361137.32</v>
      </c>
      <c r="F19" s="23">
        <v>15142518.58</v>
      </c>
      <c r="G19" s="23">
        <f t="shared" si="4"/>
        <v>73226.400000000373</v>
      </c>
    </row>
    <row r="20" spans="1:7" x14ac:dyDescent="0.2">
      <c r="A20" s="17" t="s">
        <v>44</v>
      </c>
      <c r="B20" s="23">
        <v>7098039.25</v>
      </c>
      <c r="C20" s="23">
        <v>-4153301.37</v>
      </c>
      <c r="D20" s="23">
        <f t="shared" si="5"/>
        <v>2944737.88</v>
      </c>
      <c r="E20" s="23">
        <v>2944737.88</v>
      </c>
      <c r="F20" s="23">
        <v>2944737.88</v>
      </c>
      <c r="G20" s="23">
        <f t="shared" si="4"/>
        <v>0</v>
      </c>
    </row>
    <row r="21" spans="1:7" x14ac:dyDescent="0.2">
      <c r="A21" s="17" t="s">
        <v>45</v>
      </c>
      <c r="B21" s="23">
        <v>13854351.17</v>
      </c>
      <c r="C21" s="23">
        <v>1541854.65</v>
      </c>
      <c r="D21" s="23">
        <f t="shared" si="5"/>
        <v>15396205.82</v>
      </c>
      <c r="E21" s="23">
        <v>15376285.810000001</v>
      </c>
      <c r="F21" s="23">
        <v>15352984.4</v>
      </c>
      <c r="G21" s="23">
        <f t="shared" si="4"/>
        <v>19920.009999999776</v>
      </c>
    </row>
    <row r="22" spans="1:7" x14ac:dyDescent="0.2">
      <c r="A22" s="17" t="s">
        <v>4</v>
      </c>
      <c r="B22" s="23">
        <v>5088076.5</v>
      </c>
      <c r="C22" s="23">
        <v>-40350.51</v>
      </c>
      <c r="D22" s="23">
        <f t="shared" si="5"/>
        <v>5047725.99</v>
      </c>
      <c r="E22" s="23">
        <v>4572946.58</v>
      </c>
      <c r="F22" s="23">
        <v>4512196.76</v>
      </c>
      <c r="G22" s="23">
        <f t="shared" si="4"/>
        <v>474779.41000000015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7437567.7000000002</v>
      </c>
      <c r="C24" s="28">
        <f t="shared" si="6"/>
        <v>-2384035.9500000002</v>
      </c>
      <c r="D24" s="28">
        <f t="shared" si="6"/>
        <v>5053531.75</v>
      </c>
      <c r="E24" s="28">
        <f t="shared" si="6"/>
        <v>4655694.99</v>
      </c>
      <c r="F24" s="28">
        <f t="shared" si="6"/>
        <v>4623195.93</v>
      </c>
      <c r="G24" s="28">
        <f t="shared" si="6"/>
        <v>397836.76</v>
      </c>
    </row>
    <row r="25" spans="1:7" x14ac:dyDescent="0.2">
      <c r="A25" s="17" t="s">
        <v>28</v>
      </c>
      <c r="B25" s="23">
        <v>2019377.48</v>
      </c>
      <c r="C25" s="23">
        <v>138517.54999999999</v>
      </c>
      <c r="D25" s="23">
        <f>B25+C25</f>
        <v>2157895.0299999998</v>
      </c>
      <c r="E25" s="23">
        <v>2140147.0299999998</v>
      </c>
      <c r="F25" s="23">
        <v>2136879.9700000002</v>
      </c>
      <c r="G25" s="23">
        <f t="shared" ref="G25:G33" si="7">D25-E25</f>
        <v>17748</v>
      </c>
    </row>
    <row r="26" spans="1:7" x14ac:dyDescent="0.2">
      <c r="A26" s="17" t="s">
        <v>23</v>
      </c>
      <c r="B26" s="23">
        <v>3833933</v>
      </c>
      <c r="C26" s="23">
        <v>-2202992.33</v>
      </c>
      <c r="D26" s="23">
        <f t="shared" ref="D26:D33" si="8">B26+C26</f>
        <v>1630940.67</v>
      </c>
      <c r="E26" s="23">
        <v>1602140.67</v>
      </c>
      <c r="F26" s="23">
        <v>1602140.67</v>
      </c>
      <c r="G26" s="23">
        <f t="shared" si="7"/>
        <v>28800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1584257.22</v>
      </c>
      <c r="C31" s="23">
        <v>-319561.17</v>
      </c>
      <c r="D31" s="23">
        <f t="shared" si="8"/>
        <v>1264696.05</v>
      </c>
      <c r="E31" s="23">
        <v>913407.29</v>
      </c>
      <c r="F31" s="23">
        <v>884175.29</v>
      </c>
      <c r="G31" s="23">
        <f t="shared" si="7"/>
        <v>351288.76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122</v>
      </c>
      <c r="B41" s="24">
        <f t="shared" ref="B41:G41" si="12">SUM(B35+B24+B15+B5)</f>
        <v>394466755.99000001</v>
      </c>
      <c r="C41" s="24">
        <f t="shared" si="12"/>
        <v>52731381.640000001</v>
      </c>
      <c r="D41" s="24">
        <f t="shared" si="12"/>
        <v>447198137.63</v>
      </c>
      <c r="E41" s="24">
        <f t="shared" si="12"/>
        <v>428009896.91000003</v>
      </c>
      <c r="F41" s="24">
        <f t="shared" si="12"/>
        <v>417762651.93000001</v>
      </c>
      <c r="G41" s="24">
        <f t="shared" si="12"/>
        <v>19188240.720000021</v>
      </c>
    </row>
    <row r="43" spans="1:7" x14ac:dyDescent="0.2">
      <c r="A43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.</cp:lastModifiedBy>
  <cp:lastPrinted>2018-07-14T22:21:14Z</cp:lastPrinted>
  <dcterms:created xsi:type="dcterms:W3CDTF">2014-02-10T03:37:14Z</dcterms:created>
  <dcterms:modified xsi:type="dcterms:W3CDTF">2026-01-28T16:55:44Z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