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EF365571-DA32-4D64-BA52-1E66BC8BDC7D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H110" i="59" l="1"/>
  <c r="F56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<sst xmlns="http://schemas.openxmlformats.org/spreadsheetml/2006/main" count="854" uniqueCount="598">
  <si>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</si>
  <si>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</si>
  <si>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</si>
  <si>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</si>
  <si>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</si>
  <si>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</si>
  <si>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</si>
  <si>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</si>
  <si>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</si>
  <si>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</si>
  <si>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</si>
  <si>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</si>
  <si>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</si>
  <si>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</si>
  <si>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</si>
  <si>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</si>
  <si>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</si>
  <si>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</si>
  <si>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</si>
  <si>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</si>
  <si>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</si>
  <si>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</si>
  <si>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</si>
  <si>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</si>
  <si>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</si>
  <si>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</si>
  <si>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</si>
  <si>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</si>
  <si>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</si>
  <si>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</si>
  <si>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</si>
  <si>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</si>
  <si>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</si>
  <si>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</si>
  <si>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</si>
  <si>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</si>
  <si>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</si>
  <si>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</si>
  <si>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</si>
  <si>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</si>
  <si>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</si>
  <si>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</si>
  <si>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</si>
  <si>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</si>
  <si>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</si>
  <si>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</si>
  <si>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</si>
  <si>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</si>
  <si>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</si>
  <si>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</si>
  <si>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</si>
  <si>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</si>
  <si>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</si>
  <si>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</si>
  <si>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</si>
  <si>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</si>
  <si>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</si>
  <si>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</si>
  <si>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</si>
  <si>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</si>
  <si>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</si>
  <si>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</si>
  <si>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</si>
  <si>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</si>
  <si>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</si>
  <si>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</si>
  <si>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</si>
  <si>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</si>
  <si>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</si>
  <si>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</si>
  <si>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</si>
  <si>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</si>
  <si>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</si>
  <si>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</si>
  <si>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</si>
  <si>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</si>
  <si>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</si>
  <si>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</si>
  <si>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</si>
  <si>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</si>
  <si>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</si>
  <si>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</si>
  <si>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</si>
  <si>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</si>
  <si>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</si>
  <si>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</si>
  <si>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</si>
  <si>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</si>
  <si>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</si>
  <si>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</si>
  <si>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</si>
  <si>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</si>
  <si>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</si>
  <si>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</si>
  <si>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</si>
  <si>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</si>
  <si>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</si>
  <si>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</si>
  <si>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</si>
  <si>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</si>
  <si>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</si>
  <si>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</si>
  <si>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</si>
  <si>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</si>
  <si>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</si>
  <si>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</si>
  <si>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</si>
  <si>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</si>
  <si>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</si>
  <si>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</si>
  <si>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</si>
  <si>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</si>
  <si>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</si>
  <si>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</si>
  <si>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</si>
  <si>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</si>
  <si>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</si>
  <si>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</si>
  <si>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</si>
  <si>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</si>
  <si>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</si>
  <si>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</si>
  <si>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</si>
  <si>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</si>
  <si>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</si>
  <si>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</si>
  <si>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</si>
  <si>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</si>
  <si>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</si>
  <si>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</si>
  <si>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</si>
  <si>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</si>
  <si>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</si>
  <si>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</si>
  <si>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</si>
  <si>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</si>
  <si>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</si>
  <si>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</si>
  <si>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</si>
  <si>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</si>
  <si>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</si>
  <si>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</si>
  <si>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</si>
  <si>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</si>
  <si>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</si>
  <si>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</si>
  <si>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</si>
  <si>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</si>
  <si>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</si>
  <si>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</si>
  <si>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</si>
  <si>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</si>
  <si>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</si>
  <si>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</si>
  <si>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</si>
  <si>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</si>
  <si>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</si>
  <si>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</si>
  <si>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</si>
  <si>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</si>
  <si>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</si>
  <si>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</si>
  <si>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</si>
  <si>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</si>
  <si>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</si>
  <si>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</si>
  <si>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</si>
  <si>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</si>
  <si>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</si>
  <si>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</si>
  <si>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</si>
  <si>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</si>
  <si>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</si>
  <si>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</si>
  <si>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</si>
  <si>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</si>
  <si>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</si>
  <si>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</si>
  <si>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</si>
  <si>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</si>
  <si>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</si>
  <si>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</si>
  <si>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</si>
  <si>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</si>
  <si>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</si>
  <si>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</si>
  <si>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</si>
  <si>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</si>
  <si>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</si>
  <si>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</si>
  <si>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</si>
  <si>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</si>
  <si>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</si>
  <si>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</si>
  <si>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</si>
  <si>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</si>
  <si>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</si>
  <si>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</si>
  <si>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</si>
  <si>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</si>
  <si>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</si>
  <si>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</si>
  <si>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</si>
  <si>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</si>
  <si>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</si>
  <si>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</si>
  <si>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</si>
  <si>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</si>
  <si>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</si>
  <si>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</si>
  <si>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</si>
  <si>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</si>
  <si>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</si>
  <si>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</si>
  <si>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</si>
  <si>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</si>
  <si>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</si>
  <si>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</si>
  <si>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</si>
  <si>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</si>
  <si>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</si>
  <si>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</si>
  <si>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</si>
  <si>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</si>
  <si>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</si>
  <si>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</si>
  <si>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</si>
  <si>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</si>
  <si>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</si>
  <si>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</si>
  <si>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</si>
  <si>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</si>
  <si>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</si>
  <si>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</si>
  <si>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</si>
  <si>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</si>
  <si>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</si>
  <si>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</si>
  <si>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</si>
  <si>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</si>
  <si>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</si>
  <si>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</si>
  <si>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</si>
  <si>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</si>
  <si>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</si>
  <si>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</si>
  <si>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</si>
  <si>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</si>
  <si>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</si>
  <si>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</si>
  <si>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</si>
  <si>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</si>
  <si>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</si>
  <si>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</si>
  <si>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</si>
  <si>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</si>
  <si>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</si>
  <si>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</si>
  <si>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</si>
  <si>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</si>
  <si>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</si>
  <si>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</si>
  <si>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</si>
  <si>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</si>
  <si>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</si>
  <si>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</si>
  <si>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</si>
  <si>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</si>
  <si>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</si>
  <si>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</si>
  <si>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</si>
  <si>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</si>
  <si>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</si>
  <si>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</si>
  <si>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</si>
  <si>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</si>
  <si>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</si>
  <si>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</si>
  <si>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</si>
  <si>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</si>
  <si>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</si>
  <si>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</si>
  <si>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</si>
  <si>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</si>
  <si>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</si>
  <si>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</si>
  <si>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</si>
  <si>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</si>
  <si>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</si>
  <si>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</si>
  <si>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</si>
  <si>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</si>
  <si>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</si>
  <si>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</si>
  <si>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</si>
  <si>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</si>
  <si>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</si>
  <si>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</si>
  <si>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</si>
  <si>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</si>
  <si>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</si>
  <si>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</si>
  <si>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</si>
  <si>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</si>
  <si>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</si>
  <si>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</si>
  <si>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</si>
  <si>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</si>
  <si>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</si>
  <si>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</si>
  <si>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</si>
  <si>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</si>
  <si>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</si>
  <si>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</si>
  <si>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</si>
  <si>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</si>
  <si>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</si>
  <si>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</si>
  <si>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</si>
  <si>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</si>
  <si>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</si>
  <si>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</si>
  <si>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</si>
  <si>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</si>
  <si>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</si>
  <si>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</si>
  <si>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</si>
  <si>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</si>
  <si>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</si>
  <si>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</si>
  <si>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</si>
  <si>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</si>
  <si>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</si>
  <si>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</si>
  <si>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</si>
  <si>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</si>
  <si>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</si>
  <si>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</si>
  <si>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</si>
  <si>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</si>
  <si>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</si>
  <si>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</si>
  <si>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</si>
  <si>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</si>
  <si>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</si>
  <si>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</si>
  <si>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</si>
  <si>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</si>
  <si>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</si>
  <si>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</si>
  <si>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</si>
  <si>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</si>
  <si>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</si>
  <si>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</si>
  <si>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</si>
  <si>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</si>
  <si>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</si>
  <si>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</si>
  <si>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</si>
  <si>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</si>
  <si>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</si>
  <si>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</si>
  <si>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</si>
  <si>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</si>
  <si>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</si>
  <si>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</si>
  <si>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</si>
  <si>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</si>
  <si>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</si>
  <si>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</si>
  <si>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</si>
  <si>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</si>
  <si>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</si>
  <si>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</si>
  <si>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</si>
  <si>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</si>
  <si>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</si>
  <si>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</si>
  <si>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</si>
  <si>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</si>
  <si>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</si>
  <si>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</si>
  <si>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</si>
  <si>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</si>
  <si>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</si>
  <si>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</si>
  <si>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</si>
  <si>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</si>
  <si>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</si>
  <si>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</si>
  <si>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</si>
  <si>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</si>
  <si>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</si>
  <si>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</si>
  <si>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</si>
  <si>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</si>
  <si>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</si>
  <si>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</si>
  <si>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</si>
  <si>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</si>
  <si>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</si>
  <si>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</si>
  <si>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</si>
  <si>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</si>
  <si>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</si>
  <si>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</si>
  <si>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</si>
  <si>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</si>
  <si>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</si>
  <si>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</si>
  <si>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</si>
  <si>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</si>
  <si>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</si>
  <si>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</si>
  <si>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</si>
  <si>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</si>
  <si>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</si>
  <si>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</si>
  <si>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</si>
  <si>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</si>
  <si>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</si>
  <si>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</si>
  <si>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</si>
  <si>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</si>
  <si>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</si>
  <si>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</si>
  <si>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</si>
  <si>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</si>
  <si>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</si>
  <si>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</si>
  <si>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</si>
  <si>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</si>
  <si>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</si>
  <si>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</si>
  <si>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</si>
  <si>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</si>
  <si>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</si>
  <si>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</si>
  <si>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</si>
  <si>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</si>
  <si>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</si>
  <si>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</si>
  <si>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</si>
  <si>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</si>
  <si>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</si>
  <si>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</si>
  <si>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</si>
  <si>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</si>
  <si>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</si>
  <si>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</si>
  <si>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</si>
  <si>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</si>
  <si>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</si>
  <si>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</si>
  <si>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</si>
  <si>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</si>
  <si>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</si>
  <si>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</si>
  <si>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</si>
  <si>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</si>
  <si>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</si>
  <si>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</si>
  <si>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</si>
  <si>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</si>
  <si>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</si>
  <si>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</si>
  <si>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</si>
  <si>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</si>
  <si>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</si>
  <si>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</si>
  <si>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</si>
  <si>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</si>
  <si>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</si>
  <si>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</si>
  <si>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</si>
  <si>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</si>
  <si>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</si>
  <si>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</si>
  <si>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</si>
  <si>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</si>
  <si>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</si>
  <si>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</si>
  <si>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</si>
  <si>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</si>
  <si>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</si>
  <si>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</si>
  <si>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</si>
  <si>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</si>
  <si>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</si>
  <si>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</si>
  <si>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</si>
  <si>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</si>
  <si>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</si>
  <si>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</si>
  <si>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</si>
  <si>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</si>
  <si>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</si>
  <si>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</si>
  <si>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</si>
  <si>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</si>
  <si>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</si>
  <si>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</si>
  <si>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</si>
  <si>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</si>
  <si>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</si>
  <si>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</si>
  <si>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</si>
  <si>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</si>
  <si>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</si>
  <si>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</si>
  <si>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</si>
  <si>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</si>
  <si>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</si>
  <si>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</si>
  <si>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</si>
  <si>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</si>
  <si>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</si>
  <si>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</si>
  <si>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</si>
  <si>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</si>
  <si>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</si>
  <si>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</si>
  <si>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</si>
  <si>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</si>
  <si>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</si>
  <si>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</si>
  <si>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</si>
  <si>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</si>
  <si>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</si>
  <si>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</si>
  <si>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</si>
  <si>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</si>
  <si>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</si>
  <si>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</si>
  <si>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</si>
  <si>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</si>
  <si>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</si>
  <si>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</si>
  <si>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</si>
  <si>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</si>
  <si>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</si>
  <si>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</si>
  <si>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</si>
  <si>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</si>
  <si>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</si>
  <si>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</si>
  <si>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</si>
  <si>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</si>
  <si>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</si>
  <si>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</si>
  <si>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</si>
  <si>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</si>
  <si>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</si>
  <si>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</si>
  <si>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</si>
  <si>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</si>
  <si>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</si>
  <si>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</si>
  <si>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</si>
  <si>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</si>
  <si>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</si>
  <si>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</si>
  <si>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</si>
  <si>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</si>
  <si>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</si>
  <si>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</si>
  <si>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</si>
  <si>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</si>
  <si>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</si>
  <si>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</si>
  <si>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</si>
  <si>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</si>
  <si>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</si>
  <si>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</si>
  <si>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</si>
  <si>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</si>
  <si>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</si>
  <si>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</si>
  <si>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</si>
  <si>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</si>
  <si>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</si>
  <si>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</si>
  <si>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</si>
  <si>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</si>
  <si>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</si>
  <si>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</si>
  <si>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</si>
  <si>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</si>
  <si>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</si>
  <si>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</si>
  <si>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</si>
  <si>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</si>
  <si>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</si>
  <si>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</si>
  <si>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</si>
  <si>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</si>
  <si>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Cortázar,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</si>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</sst>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46</xdr:row>
      <xdr:rowOff>133350</xdr:rowOff>
    </xdr:from>
    <xdr:to>
      <xdr:col>1</xdr:col>
      <xdr:colOff>4753844</xdr:colOff>
      <xdr:row>51</xdr:row>
      <xdr:rowOff>95344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FE6E37-25E9-488A-BFE6-5FBC1BAE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6991350"/>
          <a:ext cx="5458694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104774</xdr:rowOff>
    </xdr:from>
    <xdr:to>
      <xdr:col>0</xdr:col>
      <xdr:colOff>876300</xdr:colOff>
      <xdr:row>2</xdr:row>
      <xdr:rowOff>171449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648B9E-0611-4475-A136-A6B8D27C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4774"/>
          <a:ext cx="82867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view="pageBreakPreview" zoomScaleNormal="100" zoomScaleSheetLayoutView="100" workbookViewId="0">
      <pane ySplit="5" topLeftCell="A6" activePane="bottomLeft" state="frozen"/>
      <selection activeCell="A14" sqref="A14:B14"/>
      <selection pane="bottomLeft" activeCell="A3" sqref="A3:B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4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4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409224934.90000004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59353671.170000002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25856482.359999999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23535269.460000001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597589.16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1723623.74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25144949.560000002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2558450.35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22586499.210000001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2039662.98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2039662.98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6312576.2700000005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5328152.12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51072.32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8160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925191.83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349871263.73000002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329645978.86000001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188377006.21000001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138275943.78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2993028.87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20225284.870000001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20225284.870000001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408754633.22000003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336098908.87</v>
      </c>
      <c r="D95" s="112">
        <f>C95/$C$94</f>
        <v>0.82225100721758615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174582988.13999999</v>
      </c>
      <c r="D96" s="112">
        <f t="shared" ref="D96:D159" si="0">C96/$C$94</f>
        <v>0.42710950274669029</v>
      </c>
      <c r="E96" s="41"/>
    </row>
    <row r="97" spans="1:5" x14ac:dyDescent="0.2">
      <c r="A97" s="43">
        <v>5111</v>
      </c>
      <c r="B97" s="41" t="s">
        <v>280</v>
      </c>
      <c r="C97" s="141">
        <v>67331221.980000004</v>
      </c>
      <c r="D97" s="44">
        <f t="shared" si="0"/>
        <v>0.16472283494279311</v>
      </c>
      <c r="E97" s="41"/>
    </row>
    <row r="98" spans="1:5" x14ac:dyDescent="0.2">
      <c r="A98" s="43">
        <v>5112</v>
      </c>
      <c r="B98" s="41" t="s">
        <v>281</v>
      </c>
      <c r="C98" s="141">
        <v>9126551.6099999994</v>
      </c>
      <c r="D98" s="44">
        <f t="shared" si="0"/>
        <v>2.2327701922556325E-2</v>
      </c>
      <c r="E98" s="41"/>
    </row>
    <row r="99" spans="1:5" x14ac:dyDescent="0.2">
      <c r="A99" s="43">
        <v>5113</v>
      </c>
      <c r="B99" s="41" t="s">
        <v>282</v>
      </c>
      <c r="C99" s="141">
        <v>12530780.960000001</v>
      </c>
      <c r="D99" s="44">
        <f t="shared" si="0"/>
        <v>3.0655997367632724E-2</v>
      </c>
      <c r="E99" s="41"/>
    </row>
    <row r="100" spans="1:5" x14ac:dyDescent="0.2">
      <c r="A100" s="43">
        <v>5114</v>
      </c>
      <c r="B100" s="41" t="s">
        <v>283</v>
      </c>
      <c r="C100" s="141">
        <v>14010484.6</v>
      </c>
      <c r="D100" s="44">
        <f t="shared" si="0"/>
        <v>3.4276026401538727E-2</v>
      </c>
      <c r="E100" s="41"/>
    </row>
    <row r="101" spans="1:5" x14ac:dyDescent="0.2">
      <c r="A101" s="43">
        <v>5115</v>
      </c>
      <c r="B101" s="41" t="s">
        <v>284</v>
      </c>
      <c r="C101" s="141">
        <v>71582691.670000002</v>
      </c>
      <c r="D101" s="44">
        <f t="shared" si="0"/>
        <v>0.17512386613480352</v>
      </c>
      <c r="E101" s="41"/>
    </row>
    <row r="102" spans="1:5" x14ac:dyDescent="0.2">
      <c r="A102" s="43">
        <v>5116</v>
      </c>
      <c r="B102" s="41" t="s">
        <v>285</v>
      </c>
      <c r="C102" s="141">
        <v>1257.32</v>
      </c>
      <c r="D102" s="44">
        <f t="shared" si="0"/>
        <v>3.0759773659208525E-6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51774942.760000005</v>
      </c>
      <c r="D103" s="112">
        <f t="shared" si="0"/>
        <v>0.12666509086915642</v>
      </c>
      <c r="E103" s="41"/>
    </row>
    <row r="104" spans="1:5" x14ac:dyDescent="0.2">
      <c r="A104" s="43">
        <v>5121</v>
      </c>
      <c r="B104" s="41" t="s">
        <v>287</v>
      </c>
      <c r="C104" s="141">
        <v>6590079.46</v>
      </c>
      <c r="D104" s="44">
        <f t="shared" si="0"/>
        <v>1.6122335808370119E-2</v>
      </c>
      <c r="E104" s="41"/>
    </row>
    <row r="105" spans="1:5" x14ac:dyDescent="0.2">
      <c r="A105" s="43">
        <v>5122</v>
      </c>
      <c r="B105" s="41" t="s">
        <v>288</v>
      </c>
      <c r="C105" s="141">
        <v>1468689.82</v>
      </c>
      <c r="D105" s="44">
        <f t="shared" si="0"/>
        <v>3.5930842139458305E-3</v>
      </c>
      <c r="E105" s="41"/>
    </row>
    <row r="106" spans="1:5" x14ac:dyDescent="0.2">
      <c r="A106" s="43">
        <v>5123</v>
      </c>
      <c r="B106" s="41" t="s">
        <v>289</v>
      </c>
      <c r="C106" s="141">
        <v>84332</v>
      </c>
      <c r="D106" s="44">
        <f t="shared" si="0"/>
        <v>2.0631448097766468E-4</v>
      </c>
      <c r="E106" s="41"/>
    </row>
    <row r="107" spans="1:5" x14ac:dyDescent="0.2">
      <c r="A107" s="43">
        <v>5124</v>
      </c>
      <c r="B107" s="41" t="s">
        <v>290</v>
      </c>
      <c r="C107" s="141">
        <v>8269686.7999999998</v>
      </c>
      <c r="D107" s="44">
        <f t="shared" si="0"/>
        <v>2.023142033854106E-2</v>
      </c>
      <c r="E107" s="41"/>
    </row>
    <row r="108" spans="1:5" x14ac:dyDescent="0.2">
      <c r="A108" s="43">
        <v>5125</v>
      </c>
      <c r="B108" s="41" t="s">
        <v>291</v>
      </c>
      <c r="C108" s="141">
        <v>1109500</v>
      </c>
      <c r="D108" s="44">
        <f t="shared" si="0"/>
        <v>2.7143423213574795E-3</v>
      </c>
      <c r="E108" s="41"/>
    </row>
    <row r="109" spans="1:5" x14ac:dyDescent="0.2">
      <c r="A109" s="43">
        <v>5126</v>
      </c>
      <c r="B109" s="41" t="s">
        <v>292</v>
      </c>
      <c r="C109" s="141">
        <v>21677568.100000001</v>
      </c>
      <c r="D109" s="44">
        <f t="shared" si="0"/>
        <v>5.3033204612833576E-2</v>
      </c>
      <c r="E109" s="41"/>
    </row>
    <row r="110" spans="1:5" x14ac:dyDescent="0.2">
      <c r="A110" s="43">
        <v>5127</v>
      </c>
      <c r="B110" s="41" t="s">
        <v>293</v>
      </c>
      <c r="C110" s="141">
        <v>6599540.8499999996</v>
      </c>
      <c r="D110" s="44">
        <f t="shared" si="0"/>
        <v>1.6145482677496631E-2</v>
      </c>
      <c r="E110" s="41"/>
    </row>
    <row r="111" spans="1:5" x14ac:dyDescent="0.2">
      <c r="A111" s="43">
        <v>5128</v>
      </c>
      <c r="B111" s="41" t="s">
        <v>294</v>
      </c>
      <c r="C111" s="141">
        <v>1924088.32</v>
      </c>
      <c r="D111" s="44">
        <f t="shared" si="0"/>
        <v>4.7071963560212831E-3</v>
      </c>
      <c r="E111" s="41"/>
    </row>
    <row r="112" spans="1:5" x14ac:dyDescent="0.2">
      <c r="A112" s="43">
        <v>5129</v>
      </c>
      <c r="B112" s="41" t="s">
        <v>295</v>
      </c>
      <c r="C112" s="141">
        <v>4051457.41</v>
      </c>
      <c r="D112" s="44">
        <f t="shared" si="0"/>
        <v>9.911710059612765E-3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109740977.97</v>
      </c>
      <c r="D113" s="112">
        <f t="shared" si="0"/>
        <v>0.26847641360173935</v>
      </c>
      <c r="E113" s="41"/>
    </row>
    <row r="114" spans="1:5" x14ac:dyDescent="0.2">
      <c r="A114" s="43">
        <v>5131</v>
      </c>
      <c r="B114" s="41" t="s">
        <v>297</v>
      </c>
      <c r="C114" s="141">
        <v>23828565.649999999</v>
      </c>
      <c r="D114" s="44">
        <f t="shared" si="0"/>
        <v>5.8295524291158266E-2</v>
      </c>
      <c r="E114" s="41"/>
    </row>
    <row r="115" spans="1:5" x14ac:dyDescent="0.2">
      <c r="A115" s="43">
        <v>5132</v>
      </c>
      <c r="B115" s="41" t="s">
        <v>298</v>
      </c>
      <c r="C115" s="141">
        <v>10611501.300000001</v>
      </c>
      <c r="D115" s="44">
        <f t="shared" si="0"/>
        <v>2.5960565184073831E-2</v>
      </c>
      <c r="E115" s="41"/>
    </row>
    <row r="116" spans="1:5" x14ac:dyDescent="0.2">
      <c r="A116" s="43">
        <v>5133</v>
      </c>
      <c r="B116" s="41" t="s">
        <v>299</v>
      </c>
      <c r="C116" s="141">
        <v>8615886.6899999995</v>
      </c>
      <c r="D116" s="44">
        <f t="shared" si="0"/>
        <v>2.1078382946090681E-2</v>
      </c>
      <c r="E116" s="41"/>
    </row>
    <row r="117" spans="1:5" x14ac:dyDescent="0.2">
      <c r="A117" s="43">
        <v>5134</v>
      </c>
      <c r="B117" s="41" t="s">
        <v>300</v>
      </c>
      <c r="C117" s="141">
        <v>2966796.19</v>
      </c>
      <c r="D117" s="44">
        <f t="shared" si="0"/>
        <v>7.2581347069482884E-3</v>
      </c>
      <c r="E117" s="41"/>
    </row>
    <row r="118" spans="1:5" x14ac:dyDescent="0.2">
      <c r="A118" s="43">
        <v>5135</v>
      </c>
      <c r="B118" s="41" t="s">
        <v>301</v>
      </c>
      <c r="C118" s="141">
        <v>8542905.7400000002</v>
      </c>
      <c r="D118" s="44">
        <f t="shared" si="0"/>
        <v>2.0899838303244468E-2</v>
      </c>
      <c r="E118" s="41"/>
    </row>
    <row r="119" spans="1:5" x14ac:dyDescent="0.2">
      <c r="A119" s="43">
        <v>5136</v>
      </c>
      <c r="B119" s="41" t="s">
        <v>302</v>
      </c>
      <c r="C119" s="141">
        <v>3159277.26</v>
      </c>
      <c r="D119" s="44">
        <f t="shared" si="0"/>
        <v>7.7290310695991857E-3</v>
      </c>
      <c r="E119" s="41"/>
    </row>
    <row r="120" spans="1:5" x14ac:dyDescent="0.2">
      <c r="A120" s="43">
        <v>5137</v>
      </c>
      <c r="B120" s="41" t="s">
        <v>303</v>
      </c>
      <c r="C120" s="141">
        <v>477695.23</v>
      </c>
      <c r="D120" s="44">
        <f t="shared" si="0"/>
        <v>1.1686600986927399E-3</v>
      </c>
      <c r="E120" s="41"/>
    </row>
    <row r="121" spans="1:5" x14ac:dyDescent="0.2">
      <c r="A121" s="43">
        <v>5138</v>
      </c>
      <c r="B121" s="41" t="s">
        <v>304</v>
      </c>
      <c r="C121" s="141">
        <v>34427059.090000004</v>
      </c>
      <c r="D121" s="44">
        <f t="shared" si="0"/>
        <v>8.4224266325247168E-2</v>
      </c>
      <c r="E121" s="41"/>
    </row>
    <row r="122" spans="1:5" x14ac:dyDescent="0.2">
      <c r="A122" s="43">
        <v>5139</v>
      </c>
      <c r="B122" s="41" t="s">
        <v>305</v>
      </c>
      <c r="C122" s="141">
        <v>17111290.82</v>
      </c>
      <c r="D122" s="44">
        <f t="shared" si="0"/>
        <v>4.1862010676684748E-2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36772100.419999994</v>
      </c>
      <c r="D123" s="112">
        <f t="shared" si="0"/>
        <v>8.9961305466618416E-2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13574436.6</v>
      </c>
      <c r="D124" s="112">
        <f t="shared" si="0"/>
        <v>3.3209254395641215E-2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13574436.6</v>
      </c>
      <c r="D126" s="44">
        <f t="shared" si="0"/>
        <v>3.3209254395641215E-2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104853.75</v>
      </c>
      <c r="D127" s="112">
        <f t="shared" si="0"/>
        <v>2.5652002810097954E-4</v>
      </c>
      <c r="E127" s="41"/>
    </row>
    <row r="128" spans="1:5" x14ac:dyDescent="0.2">
      <c r="A128" s="43">
        <v>5221</v>
      </c>
      <c r="B128" s="41" t="s">
        <v>311</v>
      </c>
      <c r="C128" s="141">
        <v>104853.75</v>
      </c>
      <c r="D128" s="44">
        <f t="shared" si="0"/>
        <v>2.5652002810097954E-4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1787140.67</v>
      </c>
      <c r="D130" s="112">
        <f t="shared" si="0"/>
        <v>4.3721600313656253E-3</v>
      </c>
      <c r="E130" s="41"/>
    </row>
    <row r="131" spans="1:5" x14ac:dyDescent="0.2">
      <c r="A131" s="43">
        <v>5231</v>
      </c>
      <c r="B131" s="41" t="s">
        <v>313</v>
      </c>
      <c r="C131" s="141">
        <v>1787140.67</v>
      </c>
      <c r="D131" s="44">
        <f t="shared" si="0"/>
        <v>4.3721600313656253E-3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17257837.419999998</v>
      </c>
      <c r="D133" s="112">
        <f t="shared" si="0"/>
        <v>4.2220530404878567E-2</v>
      </c>
      <c r="E133" s="41"/>
    </row>
    <row r="134" spans="1:5" x14ac:dyDescent="0.2">
      <c r="A134" s="43">
        <v>5241</v>
      </c>
      <c r="B134" s="41" t="s">
        <v>315</v>
      </c>
      <c r="C134" s="141">
        <v>13908938.52</v>
      </c>
      <c r="D134" s="44">
        <f t="shared" si="0"/>
        <v>3.4027598440734802E-2</v>
      </c>
      <c r="E134" s="41"/>
    </row>
    <row r="135" spans="1:5" x14ac:dyDescent="0.2">
      <c r="A135" s="43">
        <v>5242</v>
      </c>
      <c r="B135" s="41" t="s">
        <v>316</v>
      </c>
      <c r="C135" s="141">
        <v>1746000</v>
      </c>
      <c r="D135" s="44">
        <f t="shared" si="0"/>
        <v>4.2715112150429561E-3</v>
      </c>
      <c r="E135" s="41"/>
    </row>
    <row r="136" spans="1:5" x14ac:dyDescent="0.2">
      <c r="A136" s="43">
        <v>5243</v>
      </c>
      <c r="B136" s="41" t="s">
        <v>317</v>
      </c>
      <c r="C136" s="141">
        <v>1602898.9</v>
      </c>
      <c r="D136" s="44">
        <f t="shared" si="0"/>
        <v>3.921420749100811E-3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4047831.98</v>
      </c>
      <c r="D138" s="112">
        <f t="shared" si="0"/>
        <v>9.9028406066320341E-3</v>
      </c>
      <c r="E138" s="41"/>
    </row>
    <row r="139" spans="1:5" x14ac:dyDescent="0.2">
      <c r="A139" s="43">
        <v>5251</v>
      </c>
      <c r="B139" s="41" t="s">
        <v>319</v>
      </c>
      <c r="C139" s="141">
        <v>4047831.98</v>
      </c>
      <c r="D139" s="44">
        <f t="shared" si="0"/>
        <v>9.9028406066320341E-3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320000</v>
      </c>
      <c r="D156" s="112">
        <f t="shared" si="0"/>
        <v>7.8286574387957946E-4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320000</v>
      </c>
      <c r="D163" s="112">
        <f t="shared" si="1"/>
        <v>7.8286574387957946E-4</v>
      </c>
      <c r="E163" s="41"/>
    </row>
    <row r="164" spans="1:5" x14ac:dyDescent="0.2">
      <c r="A164" s="43">
        <v>5331</v>
      </c>
      <c r="B164" s="41" t="s">
        <v>341</v>
      </c>
      <c r="C164" s="141">
        <v>320000</v>
      </c>
      <c r="D164" s="44">
        <f t="shared" si="1"/>
        <v>7.8286574387957946E-4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843199.99</v>
      </c>
      <c r="D166" s="112">
        <f t="shared" si="1"/>
        <v>2.0628512106581373E-3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843199.99</v>
      </c>
      <c r="D167" s="112">
        <f t="shared" si="1"/>
        <v>2.0628512106581373E-3</v>
      </c>
      <c r="E167" s="41"/>
    </row>
    <row r="168" spans="1:5" x14ac:dyDescent="0.2">
      <c r="A168" s="43">
        <v>5411</v>
      </c>
      <c r="B168" s="41" t="s">
        <v>345</v>
      </c>
      <c r="C168" s="141">
        <v>843199.99</v>
      </c>
      <c r="D168" s="44">
        <f t="shared" si="1"/>
        <v>2.0628512106581373E-3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33372738.859999999</v>
      </c>
      <c r="D181" s="112">
        <f t="shared" si="1"/>
        <v>8.1644918852915152E-2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33372738.859999999</v>
      </c>
      <c r="D182" s="112">
        <f t="shared" si="1"/>
        <v>8.1644918852915152E-2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3473591.03</v>
      </c>
      <c r="D185" s="44">
        <f t="shared" si="1"/>
        <v>8.4979857051074512E-3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29772438.309999999</v>
      </c>
      <c r="D187" s="44">
        <f t="shared" si="1"/>
        <v>7.2836943952084496E-2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126709.52</v>
      </c>
      <c r="D189" s="44">
        <f t="shared" si="1"/>
        <v>3.0998919572320142E-4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1347685.08</v>
      </c>
      <c r="D210" s="112">
        <f t="shared" si="1"/>
        <v>3.2970515083425335E-3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1347685.08</v>
      </c>
      <c r="D211" s="112">
        <f t="shared" si="1"/>
        <v>3.2970515083425335E-3</v>
      </c>
      <c r="E211" s="41"/>
    </row>
    <row r="212" spans="1:5" x14ac:dyDescent="0.2">
      <c r="A212" s="43">
        <v>5611</v>
      </c>
      <c r="B212" s="41" t="s">
        <v>383</v>
      </c>
      <c r="C212" s="141">
        <v>1347685.08</v>
      </c>
      <c r="D212" s="44">
        <f t="shared" si="1"/>
        <v>3.2970515083425335E-3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4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170518.21</v>
      </c>
      <c r="D15" s="143">
        <v>-47364.51</v>
      </c>
      <c r="E15" s="143">
        <v>-77542.210000000006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-191519.01</v>
      </c>
      <c r="D16" s="143">
        <v>-191519.01</v>
      </c>
      <c r="E16" s="143">
        <v>5934804.1900000004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443340.26</v>
      </c>
      <c r="D20" s="143">
        <v>443340.26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7000</v>
      </c>
      <c r="D21" s="143">
        <v>7000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3100355.89</v>
      </c>
      <c r="D24" s="143">
        <v>3100355.89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2764996.61</v>
      </c>
      <c r="D27" s="143">
        <v>2764996.61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330782587.96999997</v>
      </c>
      <c r="D56" s="143">
        <f>SUM(D57:D63)</f>
        <v>3473591.03</v>
      </c>
      <c r="E56" s="143">
        <f>SUM(E57:E63)</f>
        <v>34807955.350000001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44430649.960000001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150371974.59</v>
      </c>
      <c r="D59" s="143">
        <v>3473591.03</v>
      </c>
      <c r="E59" s="143">
        <v>34807955.350000001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108936744.34999999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24976954.059999999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2066265.01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256045159.09999999</v>
      </c>
      <c r="D64" s="143">
        <f t="shared" ref="D64:E64" si="0">SUM(D65:D72)</f>
        <v>29772438.309999999</v>
      </c>
      <c r="E64" s="143">
        <f t="shared" si="0"/>
        <v>105634318.28999999</v>
      </c>
    </row>
    <row r="65" spans="1:9" x14ac:dyDescent="0.2">
      <c r="A65" s="16">
        <v>1241</v>
      </c>
      <c r="B65" s="14" t="s">
        <v>158</v>
      </c>
      <c r="C65" s="143">
        <v>19511324.350000001</v>
      </c>
      <c r="D65" s="143">
        <v>1168756.56</v>
      </c>
      <c r="E65" s="143">
        <v>11747369.85</v>
      </c>
    </row>
    <row r="66" spans="1:9" x14ac:dyDescent="0.2">
      <c r="A66" s="16">
        <v>1242</v>
      </c>
      <c r="B66" s="14" t="s">
        <v>159</v>
      </c>
      <c r="C66" s="143">
        <v>2619004.81</v>
      </c>
      <c r="D66" s="143">
        <v>171058.03</v>
      </c>
      <c r="E66" s="143">
        <v>1748219.9</v>
      </c>
    </row>
    <row r="67" spans="1:9" x14ac:dyDescent="0.2">
      <c r="A67" s="16">
        <v>1243</v>
      </c>
      <c r="B67" s="14" t="s">
        <v>160</v>
      </c>
      <c r="C67" s="143">
        <v>398483.20000000001</v>
      </c>
      <c r="D67" s="143">
        <v>36700.160000000003</v>
      </c>
      <c r="E67" s="143">
        <v>331629.77</v>
      </c>
    </row>
    <row r="68" spans="1:9" x14ac:dyDescent="0.2">
      <c r="A68" s="16">
        <v>1244</v>
      </c>
      <c r="B68" s="14" t="s">
        <v>161</v>
      </c>
      <c r="C68" s="143">
        <v>64237777.539999999</v>
      </c>
      <c r="D68" s="143">
        <v>2510343.3199999998</v>
      </c>
      <c r="E68" s="143">
        <v>46612446.659999996</v>
      </c>
    </row>
    <row r="69" spans="1:9" x14ac:dyDescent="0.2">
      <c r="A69" s="16">
        <v>1245</v>
      </c>
      <c r="B69" s="14" t="s">
        <v>162</v>
      </c>
      <c r="C69" s="143">
        <v>1019019.27</v>
      </c>
      <c r="D69" s="143">
        <v>53809.49</v>
      </c>
      <c r="E69" s="143">
        <v>881648.3</v>
      </c>
    </row>
    <row r="70" spans="1:9" x14ac:dyDescent="0.2">
      <c r="A70" s="16">
        <v>1246</v>
      </c>
      <c r="B70" s="14" t="s">
        <v>163</v>
      </c>
      <c r="C70" s="143">
        <v>166544186.97</v>
      </c>
      <c r="D70" s="143">
        <v>25831770.75</v>
      </c>
      <c r="E70" s="143">
        <v>44313003.810000002</v>
      </c>
    </row>
    <row r="71" spans="1:9" x14ac:dyDescent="0.2">
      <c r="A71" s="16">
        <v>1247</v>
      </c>
      <c r="B71" s="14" t="s">
        <v>164</v>
      </c>
      <c r="C71" s="143">
        <v>1715362.96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7239978.4000000004</v>
      </c>
      <c r="D76" s="143">
        <f>SUM(D77:D81)</f>
        <v>126709.52</v>
      </c>
      <c r="E76" s="143">
        <f>SUM(E77:E81)</f>
        <v>6690652.5800000001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1257941.75</v>
      </c>
      <c r="D77" s="143">
        <v>104835.44</v>
      </c>
      <c r="E77" s="143">
        <v>790784.21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5982036.6500000004</v>
      </c>
      <c r="D80" s="143">
        <v>21874.080000000002</v>
      </c>
      <c r="E80" s="143">
        <v>5899868.3700000001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36408534.210000001</v>
      </c>
      <c r="D110" s="143">
        <f>SUM(D111:D119)</f>
        <v>36408534.210000001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58142</v>
      </c>
      <c r="D111" s="143">
        <f>C111</f>
        <v>58142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23437990.609999999</v>
      </c>
      <c r="D112" s="143">
        <f t="shared" ref="D112:D119" si="1">C112</f>
        <v>23437990.609999999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1525238.07</v>
      </c>
      <c r="D113" s="143">
        <f t="shared" si="1"/>
        <v>1525238.07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43758.29</v>
      </c>
      <c r="D115" s="143">
        <f t="shared" si="1"/>
        <v>43758.29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8086229.7800000003</v>
      </c>
      <c r="D117" s="143">
        <f t="shared" si="1"/>
        <v>8086229.7800000003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3257175.46</v>
      </c>
      <c r="D119" s="143">
        <f t="shared" si="1"/>
        <v>3257175.46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19000000</v>
      </c>
      <c r="E144" s="14" t="str">
        <f>IF(OR(C144&lt;&gt;0,C145&lt;&gt;0,C146&lt;&gt;0,C147&lt;&gt;0,C148&lt;&gt;0,C149&lt;&gt;0,C150&lt;&gt;0,C151&lt;&gt;0),"","SIN INFORMACIÓN QUE REVELAR")</f>
        <v/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19000000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4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162351437.34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20031574.359999999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470301.68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246207885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64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4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31240241.379999999</v>
      </c>
      <c r="D10" s="146">
        <v>41234663.170000002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31240241.379999999</v>
      </c>
      <c r="D16" s="147">
        <f>SUM(D9:D15)</f>
        <v>41234663.170000002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34892493.399999999</v>
      </c>
      <c r="D21" s="147">
        <f>SUM(D22:D28)</f>
        <v>84854944.870000005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1447000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34892493.399999999</v>
      </c>
      <c r="D26" s="146">
        <v>81328799.640000001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2079145.23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4850427.9399999995</v>
      </c>
      <c r="D29" s="147">
        <f>SUM(D30:D37)</f>
        <v>91688603.670000002</v>
      </c>
    </row>
    <row r="30" spans="1:5" x14ac:dyDescent="0.2">
      <c r="A30" s="26">
        <v>1241</v>
      </c>
      <c r="B30" s="22" t="s">
        <v>158</v>
      </c>
      <c r="C30" s="146">
        <v>1628056.44</v>
      </c>
      <c r="D30" s="146">
        <v>2401217.48</v>
      </c>
    </row>
    <row r="31" spans="1:5" x14ac:dyDescent="0.2">
      <c r="A31" s="26">
        <v>1242</v>
      </c>
      <c r="B31" s="22" t="s">
        <v>159</v>
      </c>
      <c r="C31" s="146">
        <v>358335.26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834265.78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1172859.8999999999</v>
      </c>
      <c r="D35" s="146">
        <v>89287386.189999998</v>
      </c>
    </row>
    <row r="36" spans="1:5" x14ac:dyDescent="0.2">
      <c r="A36" s="26">
        <v>1247</v>
      </c>
      <c r="B36" s="22" t="s">
        <v>164</v>
      </c>
      <c r="C36" s="146">
        <v>856910.56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50763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50763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39793684.339999996</v>
      </c>
      <c r="D44" s="147">
        <f>D21+D29+D38</f>
        <v>176543548.54000002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470301.68</v>
      </c>
      <c r="D48" s="147">
        <v>53494978.590000004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43628865.619999997</v>
      </c>
      <c r="D49" s="147">
        <f>D54+D66+D94+D97+D50</f>
        <v>94456717.670000002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843199.99</v>
      </c>
      <c r="D54" s="147">
        <f>D55+D57+D59+D61+D63</f>
        <v>233566.66</v>
      </c>
    </row>
    <row r="55" spans="1:4" x14ac:dyDescent="0.2">
      <c r="A55" s="26">
        <v>5410</v>
      </c>
      <c r="B55" s="22" t="s">
        <v>511</v>
      </c>
      <c r="C55" s="146">
        <f>C56</f>
        <v>843199.99</v>
      </c>
      <c r="D55" s="146">
        <f>D56</f>
        <v>233566.66</v>
      </c>
    </row>
    <row r="56" spans="1:4" x14ac:dyDescent="0.2">
      <c r="A56" s="26">
        <v>5411</v>
      </c>
      <c r="B56" s="22" t="s">
        <v>345</v>
      </c>
      <c r="C56" s="146">
        <v>843199.99</v>
      </c>
      <c r="D56" s="146">
        <v>233566.66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33372738.859999999</v>
      </c>
      <c r="D66" s="147">
        <f>D67+D76+D79+D85</f>
        <v>21646138.030000001</v>
      </c>
    </row>
    <row r="67" spans="1:4" x14ac:dyDescent="0.2">
      <c r="A67" s="26">
        <v>5510</v>
      </c>
      <c r="B67" s="22" t="s">
        <v>358</v>
      </c>
      <c r="C67" s="146">
        <f>SUM(C68:C75)</f>
        <v>33372738.859999999</v>
      </c>
      <c r="D67" s="146">
        <f>SUM(D68:D75)</f>
        <v>21646138.030000001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3473591.03</v>
      </c>
      <c r="D70" s="146">
        <v>3473591.07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29772438.309999999</v>
      </c>
      <c r="D72" s="146">
        <v>17648538.050000001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126709.52</v>
      </c>
      <c r="D74" s="146">
        <v>524008.91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1347685.08</v>
      </c>
      <c r="D94" s="147">
        <f>D95</f>
        <v>72009927.650000006</v>
      </c>
    </row>
    <row r="95" spans="1:4" x14ac:dyDescent="0.2">
      <c r="A95" s="26">
        <v>5610</v>
      </c>
      <c r="B95" s="22" t="s">
        <v>382</v>
      </c>
      <c r="C95" s="146">
        <f>C96</f>
        <v>1347685.08</v>
      </c>
      <c r="D95" s="146">
        <f>D96</f>
        <v>72009927.650000006</v>
      </c>
    </row>
    <row r="96" spans="1:4" x14ac:dyDescent="0.2">
      <c r="A96" s="26">
        <v>5611</v>
      </c>
      <c r="B96" s="22" t="s">
        <v>383</v>
      </c>
      <c r="C96" s="146">
        <v>1347685.08</v>
      </c>
      <c r="D96" s="146">
        <v>72009927.650000006</v>
      </c>
    </row>
    <row r="97" spans="1:4" x14ac:dyDescent="0.2">
      <c r="A97" s="33">
        <v>2110</v>
      </c>
      <c r="B97" s="85" t="s">
        <v>522</v>
      </c>
      <c r="C97" s="147">
        <f>SUM(C98:C102)</f>
        <v>8065241.6900000004</v>
      </c>
      <c r="D97" s="147">
        <f>SUM(D98:D102)</f>
        <v>567085.32999999996</v>
      </c>
    </row>
    <row r="98" spans="1:4" x14ac:dyDescent="0.2">
      <c r="A98" s="26">
        <v>2111</v>
      </c>
      <c r="B98" s="22" t="s">
        <v>523</v>
      </c>
      <c r="C98" s="146">
        <v>94252.22</v>
      </c>
      <c r="D98" s="146">
        <v>83063.350000000006</v>
      </c>
    </row>
    <row r="99" spans="1:4" x14ac:dyDescent="0.2">
      <c r="A99" s="26">
        <v>2112</v>
      </c>
      <c r="B99" s="22" t="s">
        <v>524</v>
      </c>
      <c r="C99" s="146">
        <v>2501598.7200000002</v>
      </c>
      <c r="D99" s="146">
        <v>264123.7</v>
      </c>
    </row>
    <row r="100" spans="1:4" x14ac:dyDescent="0.2">
      <c r="A100" s="26">
        <v>2112</v>
      </c>
      <c r="B100" s="22" t="s">
        <v>525</v>
      </c>
      <c r="C100" s="146">
        <v>5134170.99</v>
      </c>
      <c r="D100" s="146">
        <v>183780.68</v>
      </c>
    </row>
    <row r="101" spans="1:4" x14ac:dyDescent="0.2">
      <c r="A101" s="26">
        <v>2115</v>
      </c>
      <c r="B101" s="22" t="s">
        <v>526</v>
      </c>
      <c r="C101" s="146">
        <v>335219.76</v>
      </c>
      <c r="D101" s="146">
        <v>36117.599999999999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197021.23</v>
      </c>
      <c r="D106" s="150">
        <f>+D107+D129</f>
        <v>6.9388939039072284E-18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197021.23</v>
      </c>
      <c r="D129" s="147">
        <f>SUM(D130:D138)</f>
        <v>6.9388939039072284E-18</v>
      </c>
    </row>
    <row r="130" spans="1:4" x14ac:dyDescent="0.2">
      <c r="A130" s="26">
        <v>1124</v>
      </c>
      <c r="B130" s="86" t="s">
        <v>529</v>
      </c>
      <c r="C130" s="159">
        <v>0.13</v>
      </c>
      <c r="D130" s="146">
        <v>-0.1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197021.82</v>
      </c>
      <c r="D133" s="146">
        <v>-0.13</v>
      </c>
    </row>
    <row r="134" spans="1:4" x14ac:dyDescent="0.2">
      <c r="A134" s="26">
        <v>1124</v>
      </c>
      <c r="B134" s="86" t="s">
        <v>533</v>
      </c>
      <c r="C134" s="146">
        <v>-0.38</v>
      </c>
      <c r="D134" s="146">
        <v>0.27</v>
      </c>
    </row>
    <row r="135" spans="1:4" x14ac:dyDescent="0.2">
      <c r="A135" s="26">
        <v>1124</v>
      </c>
      <c r="B135" s="86" t="s">
        <v>534</v>
      </c>
      <c r="C135" s="146">
        <v>-0.34</v>
      </c>
      <c r="D135" s="146">
        <v>-0.04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43902146.07</v>
      </c>
      <c r="D139" s="147">
        <f>D48+D49-D103-D106</f>
        <v>147951696.25999999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428224934.89999998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19000000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19000000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409224934.89999998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428009896.91000003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53975687.629999995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2484967</v>
      </c>
    </row>
    <row r="12" spans="1:3" x14ac:dyDescent="0.2">
      <c r="A12" s="76">
        <v>2.4</v>
      </c>
      <c r="B12" s="63" t="s">
        <v>159</v>
      </c>
      <c r="C12" s="93">
        <v>358335.26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1668531.57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1172859.8999999999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50763</v>
      </c>
    </row>
    <row r="20" spans="1:3" x14ac:dyDescent="0.2">
      <c r="A20" s="76" t="s">
        <v>477</v>
      </c>
      <c r="B20" s="63" t="s">
        <v>452</v>
      </c>
      <c r="C20" s="93">
        <v>36240230.899999999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12000000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34720423.939999998</v>
      </c>
    </row>
    <row r="32" spans="1:3" x14ac:dyDescent="0.2">
      <c r="A32" s="76" t="s">
        <v>470</v>
      </c>
      <c r="B32" s="63" t="s">
        <v>358</v>
      </c>
      <c r="C32" s="93">
        <v>33372738.859999999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1347685.08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408754633.22000003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0</v>
      </c>
    </row>
    <row r="51" spans="1:3" x14ac:dyDescent="0.2">
      <c r="A51" s="22">
        <v>8220</v>
      </c>
      <c r="B51" s="103" t="s">
        <v>46</v>
      </c>
      <c r="C51" s="160">
        <v>0</v>
      </c>
    </row>
    <row r="52" spans="1:3" x14ac:dyDescent="0.2">
      <c r="A52" s="22">
        <v>8230</v>
      </c>
      <c r="B52" s="103" t="s">
        <v>594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0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2019-02-13T21:19:08Z</cp:lastPrinted>
  <dcterms:created xsi:type="dcterms:W3CDTF">2012-12-11T20:36:24Z</dcterms:created>
  <dcterms:modified xsi:type="dcterms:W3CDTF">2026-01-28T13:16:32Z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