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CORTAZAR 24 - 27\Cuenta Publica\2024\4o trim 2024 M09\Cortazar\Informacion Presupuestal\"/>
    </mc:Choice>
  </mc:AlternateContent>
  <xr:revisionPtr revIDLastSave="0" documentId="13_ncr:1_{5B55B29B-9D59-4C7D-BFC0-FEDBE2247022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4" l="1"/>
  <c r="G45" i="4" s="1"/>
  <c r="D44" i="4"/>
  <c r="G44" i="4" s="1"/>
  <c r="D43" i="4"/>
  <c r="G43" i="4" s="1"/>
  <c r="D42" i="4"/>
  <c r="G42" i="4" s="1"/>
  <c r="D41" i="4"/>
  <c r="G41" i="4" s="1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F83" i="4" l="1"/>
  <c r="E83" i="4"/>
  <c r="C83" i="4"/>
  <c r="D81" i="4"/>
  <c r="G81" i="4" s="1"/>
  <c r="D79" i="4"/>
  <c r="G79" i="4" s="1"/>
  <c r="D77" i="4"/>
  <c r="G77" i="4" s="1"/>
  <c r="D75" i="4"/>
  <c r="G75" i="4" s="1"/>
  <c r="D73" i="4"/>
  <c r="G73" i="4" s="1"/>
  <c r="D71" i="4"/>
  <c r="G71" i="4" s="1"/>
  <c r="D69" i="4"/>
  <c r="G69" i="4" s="1"/>
  <c r="B83" i="4"/>
  <c r="F61" i="4"/>
  <c r="E61" i="4"/>
  <c r="D59" i="4"/>
  <c r="G59" i="4" s="1"/>
  <c r="D58" i="4"/>
  <c r="G58" i="4" s="1"/>
  <c r="D57" i="4"/>
  <c r="G57" i="4" s="1"/>
  <c r="D56" i="4"/>
  <c r="G56" i="4" s="1"/>
  <c r="C61" i="4"/>
  <c r="B61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47" i="4"/>
  <c r="E47" i="4"/>
  <c r="C47" i="4"/>
  <c r="B47" i="4"/>
  <c r="G61" i="4" l="1"/>
  <c r="G83" i="4"/>
  <c r="D61" i="4"/>
  <c r="D83" i="4"/>
  <c r="G47" i="4"/>
  <c r="D47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<sst xmlns="http://schemas.openxmlformats.org/spreadsheetml/2006/main" count="234" uniqueCount="174">
  <si>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</si>
  <si>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</si>
  <si>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</si>
  <si>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</si>
  <si>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</si>
  <si>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</si>
  <si>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</si>
  <si>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</si>
  <si>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</si>
  <si>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</si>
  <si>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</si>
  <si>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</si>
  <si>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</si>
  <si>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</si>
  <si>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</si>
  <si>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</si>
  <si>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</si>
  <si>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</si>
  <si>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</si>
  <si>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</si>
  <si>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</si>
  <si>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</si>
  <si>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</si>
  <si>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</si>
  <si>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</si>
  <si>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</si>
  <si>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</si>
  <si>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</si>
  <si>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</si>
  <si>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</si>
  <si>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</si>
  <si>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</si>
  <si>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</si>
  <si>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</si>
  <si>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</si>
  <si>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</si>
  <si>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</si>
  <si>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</si>
  <si>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</si>
  <si>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</si>
  <si>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</si>
  <si>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</si>
  <si>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</si>
  <si>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</si>
  <si>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</si>
  <si>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</si>
  <si>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</si>
  <si>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</si>
  <si>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</si>
  <si>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</si>
  <si>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</si>
  <si>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</si>
  <si>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</si>
  <si>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</si>
  <si>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</si>
  <si>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</si>
  <si>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</si>
  <si>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</si>
  <si>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</si>
  <si>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</si>
  <si>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</si>
  <si>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</si>
  <si>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</si>
  <si>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</si>
  <si>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</si>
  <si>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</si>
  <si>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</si>
  <si>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</si>
  <si>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</si>
  <si>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</si>
  <si>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</si>
  <si>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</si>
  <si>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</si>
  <si>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</si>
  <si>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</si>
  <si>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</si>
  <si>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</si>
  <si>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</si>
  <si>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</si>
  <si>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</si>
  <si>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</si>
  <si>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</si>
  <si>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</si>
  <si>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</si>
  <si>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</si>
  <si>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</si>
  <si>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</si>
  <si>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</si>
  <si>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</si>
  <si>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</si>
  <si>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</si>
  <si>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</si>
  <si>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</si>
  <si>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</si>
  <si>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</si>
  <si>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</si>
  <si>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</si>
  <si>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</si>
  <si>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</si>
  <si>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</si>
  <si>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</si>
  <si>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</si>
  <si>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</si>
  <si>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</si>
  <si>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</si>
  <si>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</si>
  <si>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</si>
  <si>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</si>
  <si>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</si>
  <si>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</si>
  <si>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</si>
  <si>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</si>
  <si>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</si>
  <si>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</si>
  <si>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</si>
  <si>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</si>
  <si>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</si>
  <si>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</si>
  <si>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</si>
  <si>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</si>
  <si>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</si>
  <si>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</si>
  <si>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</si>
  <si>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</si>
  <si>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</si>
  <si>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</si>
  <si>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</si>
  <si>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</si>
  <si>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</si>
  <si>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Cortázar, Gto.
Estado Analítico del Ejercicio del Presupuesto de Egresos
Clasificación por Objeto del Gasto (Capítulo y Concepto)
Del 1 de Enero al 31 de Diciembre de 2024</t>
  </si>
  <si>
    <t>Municipio de Cortázar, Gto.
Estado Analítico del Ejercicio del Presupuesto de Egresos
Clasificación Económica (por Tipo de Gasto)
Del 1 de Enero al 31 de Diciembre de 2024</t>
  </si>
  <si>
    <t>31111M090010100 PRESIDENTE MUNICIPAL</t>
  </si>
  <si>
    <t>31111M090010200 SINDICO</t>
  </si>
  <si>
    <t>31111M090010300 REGIDORES</t>
  </si>
  <si>
    <t>31111M090020000 PRESIDENCIA MPAL</t>
  </si>
  <si>
    <t>31111M090030100 SECRETARIA DEL AYUNTAMIE</t>
  </si>
  <si>
    <t>31111M090030200 JEFATURA DE MEDIO AMBIEN</t>
  </si>
  <si>
    <t>31111M090030300 COORDINACION DE MEJORA R</t>
  </si>
  <si>
    <t>31111M090030400 COORDINACION DE ACCESO A</t>
  </si>
  <si>
    <t>31111M090030500 DELEGADOS MUNICIPALES</t>
  </si>
  <si>
    <t>31111M090030600 PROCURADURIA DE LOS NIÑO</t>
  </si>
  <si>
    <t>31111M090040100 TESORERIA MUNICIPAL</t>
  </si>
  <si>
    <t>31111M090040200 JEFATURA DE COMPRAS</t>
  </si>
  <si>
    <t>31111M090040300 JEFATURA DE CATASTRO E I</t>
  </si>
  <si>
    <t>31111M090040400 JEFATURA DE FISCALIZACIO</t>
  </si>
  <si>
    <t>31111M090040500 COORDINACION DE MERCADOS</t>
  </si>
  <si>
    <t>31111M090050000 DIRECCION DE OBRAS PUBLI</t>
  </si>
  <si>
    <t>31111M090060000 DIRECCION DE DESARROLLO</t>
  </si>
  <si>
    <t>31111M090070100 DIRECCION DE DESARROLLO</t>
  </si>
  <si>
    <t>31111M090070200 JEFATURA DE GESTION DE V</t>
  </si>
  <si>
    <t>31111M090080000 DIRECCION DE JURIDICO Y</t>
  </si>
  <si>
    <t>31111M090090100 DIRECCION DE SERVICIOS P</t>
  </si>
  <si>
    <t>31111M090090200 JEFATURA DEL RASTRO MUNI</t>
  </si>
  <si>
    <t>31111M090100100 OFICIALIA MAYOR</t>
  </si>
  <si>
    <t>31111M090100200 COORDINACION DE MANTENIM</t>
  </si>
  <si>
    <t>31111M090100300 COORDINACION DE INFORMAT</t>
  </si>
  <si>
    <t>31111M090110100 DIRECCION DE ARTE, CULTU</t>
  </si>
  <si>
    <t>31111M090110200 JEFATURA DE GESTION EDUC</t>
  </si>
  <si>
    <t>31111M090110300 COORDINACION DE BIBLIOTE</t>
  </si>
  <si>
    <t>31111M090110400 COORDINACION DE ATENCION</t>
  </si>
  <si>
    <t>31111M090120100 DIRECCION DE DESARROLLO</t>
  </si>
  <si>
    <t>31111M090120200 COORDINACION DE TURISMO</t>
  </si>
  <si>
    <t>31111M090130000 DIRECCION DE CULTURA FIS</t>
  </si>
  <si>
    <t>31111M090140000 DIRECCION DE ATENCION IN</t>
  </si>
  <si>
    <t>31111M090150000 DIRECCION DE DESARROLLO</t>
  </si>
  <si>
    <t>31111M090160000 DIRECCION DE COMUNICACIO</t>
  </si>
  <si>
    <t>31111M090170000 DIRECCION DE SALUD</t>
  </si>
  <si>
    <t>31111M090180000 SISTEMA MUNICIPAL DE SEG</t>
  </si>
  <si>
    <t>31111M090190000 CONTRALORIA</t>
  </si>
  <si>
    <t>31111M090900000 ORGANISMOS PARAMUNICIPAL</t>
  </si>
  <si>
    <t>Municipio de Cortázar, Gto.
Estado Analítico del Ejercicio del Presupuesto de Egresos
Clasificación Administrativa
Del 1 de Enero al 31 de Diciembre de 2024</t>
  </si>
  <si>
    <t>Municipio de Cortázar, Gto.
Estado Analítico del Ejercicio del Presupuesto de Egresos
Clasificación Administrativa (Poderes)
Del 1 de Enero al 31 de Diciembre de 2024</t>
  </si>
  <si>
    <t>Municipio de Cortázar, Gto.
Estado Analítico del Ejercicio del Presupuesto de Egresos
Clasificación Administrativa (Sector Paraestatal)
Del 1 de Enero al 31 de Diciembre de 2024</t>
  </si>
  <si>
    <t>Municipio de Cortázar, Gto.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</si>
</sst>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895350</xdr:colOff>
      <xdr:row>0</xdr:row>
      <xdr:rowOff>602842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5350" cy="602842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466725</xdr:colOff>
      <xdr:row>0</xdr:row>
      <xdr:rowOff>28575</xdr:rowOff>
    </xdr:from>
    <xdr:to>
      <xdr:col>6</xdr:col>
      <xdr:colOff>952500</xdr:colOff>
      <xdr:row>0</xdr:row>
      <xdr:rowOff>597584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2125" y="28575"/>
          <a:ext cx="485775" cy="569009"/>
        </a:xfrm>
        <a:prstGeom prst="rect">
          <a:avLst/>
        </a:prstGeom>
      </xdr:spPr>
    </xdr:pic>
    <xdr:clientData/>
  </xdr:twoCellAnchor>
  <xdr:twoCellAnchor editAs="oneCell">
    <xdr:from>
      <xdr:col>0</xdr:col>
      <xdr:colOff>1727200</xdr:colOff>
      <xdr:row>82</xdr:row>
      <xdr:rowOff>101600</xdr:rowOff>
    </xdr:from>
    <xdr:to>
      <xdr:col>5</xdr:col>
      <xdr:colOff>117337</xdr:colOff>
      <xdr:row>87</xdr:row>
      <xdr:rowOff>114356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52F6B3-8C3D-771A-75FA-715FFC1AA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7200" y="11214100"/>
          <a:ext cx="5730737" cy="6477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0</xdr:row>
      <xdr:rowOff>0</xdr:rowOff>
    </xdr:from>
    <xdr:to>
      <xdr:col>6</xdr:col>
      <xdr:colOff>973455</xdr:colOff>
      <xdr:row>0</xdr:row>
      <xdr:rowOff>569009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0"/>
          <a:ext cx="485775" cy="5690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885825</xdr:colOff>
      <xdr:row>0</xdr:row>
      <xdr:rowOff>596429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5825" cy="596429"/>
        </a:xfrm>
        <a:prstGeom prst="rect">
          <a:avLst/>
        </a:prstGeom>
      </xdr:spPr>
    </xdr:pic>
    <xdr:clientData/>
  </xdr:twoCellAnchor>
  <xdr:twoCellAnchor editAs="oneCell">
    <xdr:from>
      <xdr:col>0</xdr:col>
      <xdr:colOff>812800</xdr:colOff>
      <xdr:row>19</xdr:row>
      <xdr:rowOff>114300</xdr:rowOff>
    </xdr:from>
    <xdr:to>
      <xdr:col>5</xdr:col>
      <xdr:colOff>91937</xdr:colOff>
      <xdr:row>25</xdr:row>
      <xdr:rowOff>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0D619E-1044-56F7-93DE-8BCD764CB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2800" y="3225800"/>
          <a:ext cx="5730737" cy="6477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1018560</xdr:colOff>
      <xdr:row>1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8560" cy="685800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409575</xdr:colOff>
      <xdr:row>0</xdr:row>
      <xdr:rowOff>19050</xdr:rowOff>
    </xdr:from>
    <xdr:to>
      <xdr:col>6</xdr:col>
      <xdr:colOff>975360</xdr:colOff>
      <xdr:row>1</xdr:row>
      <xdr:rowOff>128129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8900" y="19050"/>
          <a:ext cx="581025" cy="680579"/>
        </a:xfrm>
        <a:prstGeom prst="rect">
          <a:avLst/>
        </a:prstGeom>
      </xdr:spPr>
    </xdr:pic>
    <xdr:clientData/>
  </xdr:twoCellAnchor>
  <xdr:twoCellAnchor editAs="oneCell">
    <xdr:from>
      <xdr:col>0</xdr:col>
      <xdr:colOff>2311400</xdr:colOff>
      <xdr:row>89</xdr:row>
      <xdr:rowOff>25400</xdr:rowOff>
    </xdr:from>
    <xdr:to>
      <xdr:col>4</xdr:col>
      <xdr:colOff>815837</xdr:colOff>
      <xdr:row>94</xdr:row>
      <xdr:rowOff>38156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465526-1BB5-2312-B96E-452FD8BC5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11400" y="13462000"/>
          <a:ext cx="5730737" cy="6477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0</xdr:row>
      <xdr:rowOff>9525</xdr:rowOff>
    </xdr:from>
    <xdr:to>
      <xdr:col>6</xdr:col>
      <xdr:colOff>914400</xdr:colOff>
      <xdr:row>0</xdr:row>
      <xdr:rowOff>578534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2225" y="9525"/>
          <a:ext cx="485775" cy="5690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919533</xdr:colOff>
      <xdr:row>0</xdr:row>
      <xdr:rowOff>619124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9533" cy="619124"/>
        </a:xfrm>
        <a:prstGeom prst="rect">
          <a:avLst/>
        </a:prstGeom>
      </xdr:spPr>
    </xdr:pic>
    <xdr:clientData/>
  </xdr:twoCellAnchor>
  <xdr:twoCellAnchor editAs="oneCell">
    <xdr:from>
      <xdr:col>0</xdr:col>
      <xdr:colOff>2644140</xdr:colOff>
      <xdr:row>48</xdr:row>
      <xdr:rowOff>30480</xdr:rowOff>
    </xdr:from>
    <xdr:to>
      <xdr:col>5</xdr:col>
      <xdr:colOff>259577</xdr:colOff>
      <xdr:row>53</xdr:row>
      <xdr:rowOff>30536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BCC247-08D5-80C9-7E52-200A4A521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4140" y="6941820"/>
          <a:ext cx="5730737" cy="647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view="pageBreakPreview" topLeftCell="A31" zoomScale="60" zoomScaleNormal="100" workbookViewId="0">
      <selection activeCell="A85" sqref="A85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40" t="s">
        <v>129</v>
      </c>
      <c r="B1" s="40"/>
      <c r="C1" s="40"/>
      <c r="D1" s="40"/>
      <c r="E1" s="40"/>
      <c r="F1" s="40"/>
      <c r="G1" s="41"/>
    </row>
    <row r="2" spans="1:8" x14ac:dyDescent="0.2">
      <c r="A2" s="31"/>
      <c r="B2" s="28"/>
      <c r="C2" s="29"/>
      <c r="D2" s="26" t="s">
        <v>57</v>
      </c>
      <c r="E2" s="29"/>
      <c r="F2" s="30"/>
      <c r="G2" s="42" t="s">
        <v>56</v>
      </c>
    </row>
    <row r="3" spans="1:8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3"/>
    </row>
    <row r="4" spans="1:8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17" t="s">
        <v>58</v>
      </c>
      <c r="B5" s="12">
        <f>SUM(B6:B12)</f>
        <v>174885715.16</v>
      </c>
      <c r="C5" s="12">
        <f>SUM(C6:C12)</f>
        <v>164959.13000000035</v>
      </c>
      <c r="D5" s="12">
        <f>B5+C5</f>
        <v>175050674.28999999</v>
      </c>
      <c r="E5" s="12">
        <f>SUM(E6:E12)</f>
        <v>171291615.18000001</v>
      </c>
      <c r="F5" s="12">
        <f>SUM(F6:F12)</f>
        <v>171208551.82999998</v>
      </c>
      <c r="G5" s="12">
        <f>D5-E5</f>
        <v>3759059.1099999845</v>
      </c>
    </row>
    <row r="6" spans="1:8" x14ac:dyDescent="0.2">
      <c r="A6" s="19" t="s">
        <v>62</v>
      </c>
      <c r="B6" s="5">
        <v>85643281.189999998</v>
      </c>
      <c r="C6" s="5">
        <v>-5562154.1799999997</v>
      </c>
      <c r="D6" s="5">
        <f t="shared" ref="D6:D69" si="0">B6+C6</f>
        <v>80081127.00999999</v>
      </c>
      <c r="E6" s="5">
        <v>79214200.819999993</v>
      </c>
      <c r="F6" s="5">
        <v>79214200.819999993</v>
      </c>
      <c r="G6" s="5">
        <f t="shared" ref="G6:G69" si="1">D6-E6</f>
        <v>866926.18999999762</v>
      </c>
      <c r="H6" s="9">
        <v>1100</v>
      </c>
    </row>
    <row r="7" spans="1:8" x14ac:dyDescent="0.2">
      <c r="A7" s="19" t="s">
        <v>63</v>
      </c>
      <c r="B7" s="5">
        <v>4109223.73</v>
      </c>
      <c r="C7" s="5">
        <v>518831.35</v>
      </c>
      <c r="D7" s="5">
        <f t="shared" si="0"/>
        <v>4628055.08</v>
      </c>
      <c r="E7" s="5">
        <v>4262194.6500000004</v>
      </c>
      <c r="F7" s="5">
        <v>4247232.71</v>
      </c>
      <c r="G7" s="5">
        <f t="shared" si="1"/>
        <v>365860.4299999997</v>
      </c>
      <c r="H7" s="9">
        <v>1200</v>
      </c>
    </row>
    <row r="8" spans="1:8" x14ac:dyDescent="0.2">
      <c r="A8" s="19" t="s">
        <v>64</v>
      </c>
      <c r="B8" s="5">
        <v>19962826.649999999</v>
      </c>
      <c r="C8" s="5">
        <v>1773017.77</v>
      </c>
      <c r="D8" s="5">
        <f t="shared" si="0"/>
        <v>21735844.419999998</v>
      </c>
      <c r="E8" s="5">
        <v>21321568.550000001</v>
      </c>
      <c r="F8" s="5">
        <v>21321568.550000001</v>
      </c>
      <c r="G8" s="5">
        <f t="shared" si="1"/>
        <v>414275.86999999732</v>
      </c>
      <c r="H8" s="9">
        <v>1300</v>
      </c>
    </row>
    <row r="9" spans="1:8" x14ac:dyDescent="0.2">
      <c r="A9" s="19" t="s">
        <v>33</v>
      </c>
      <c r="B9" s="5">
        <v>10800000</v>
      </c>
      <c r="C9" s="5">
        <v>4386701.2300000004</v>
      </c>
      <c r="D9" s="5">
        <f t="shared" si="0"/>
        <v>15186701.23</v>
      </c>
      <c r="E9" s="5">
        <v>15186701.23</v>
      </c>
      <c r="F9" s="5">
        <v>15186701.23</v>
      </c>
      <c r="G9" s="5">
        <f t="shared" si="1"/>
        <v>0</v>
      </c>
      <c r="H9" s="9">
        <v>1400</v>
      </c>
    </row>
    <row r="10" spans="1:8" x14ac:dyDescent="0.2">
      <c r="A10" s="19" t="s">
        <v>65</v>
      </c>
      <c r="B10" s="5">
        <v>54284183.590000004</v>
      </c>
      <c r="C10" s="5">
        <v>-865237.04</v>
      </c>
      <c r="D10" s="5">
        <f t="shared" si="0"/>
        <v>53418946.550000004</v>
      </c>
      <c r="E10" s="5">
        <v>51306949.93</v>
      </c>
      <c r="F10" s="5">
        <v>51238848.520000003</v>
      </c>
      <c r="G10" s="5">
        <f t="shared" si="1"/>
        <v>2111996.6200000048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66</v>
      </c>
      <c r="B12" s="5">
        <v>86200</v>
      </c>
      <c r="C12" s="5">
        <v>-86200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123</v>
      </c>
      <c r="B13" s="13">
        <f>SUM(B14:B22)</f>
        <v>47210750.730000004</v>
      </c>
      <c r="C13" s="13">
        <f>SUM(C14:C22)</f>
        <v>10387516.200000001</v>
      </c>
      <c r="D13" s="13">
        <f t="shared" si="0"/>
        <v>57598266.930000007</v>
      </c>
      <c r="E13" s="13">
        <f>SUM(E14:E22)</f>
        <v>54618554.24000001</v>
      </c>
      <c r="F13" s="13">
        <f>SUM(F14:F22)</f>
        <v>54354430.540000007</v>
      </c>
      <c r="G13" s="13">
        <f t="shared" si="1"/>
        <v>2979712.6899999976</v>
      </c>
      <c r="H13" s="18">
        <v>0</v>
      </c>
    </row>
    <row r="14" spans="1:8" x14ac:dyDescent="0.2">
      <c r="A14" s="19" t="s">
        <v>67</v>
      </c>
      <c r="B14" s="5">
        <v>3777128.88</v>
      </c>
      <c r="C14" s="5">
        <v>773129.46</v>
      </c>
      <c r="D14" s="5">
        <f t="shared" si="0"/>
        <v>4550258.34</v>
      </c>
      <c r="E14" s="5">
        <v>3775329.31</v>
      </c>
      <c r="F14" s="5">
        <v>3595791.57</v>
      </c>
      <c r="G14" s="5">
        <f t="shared" si="1"/>
        <v>774929.0299999998</v>
      </c>
      <c r="H14" s="9">
        <v>2100</v>
      </c>
    </row>
    <row r="15" spans="1:8" x14ac:dyDescent="0.2">
      <c r="A15" s="19" t="s">
        <v>68</v>
      </c>
      <c r="B15" s="5">
        <v>1267549</v>
      </c>
      <c r="C15" s="5">
        <v>7240.11</v>
      </c>
      <c r="D15" s="5">
        <f t="shared" si="0"/>
        <v>1274789.1100000001</v>
      </c>
      <c r="E15" s="5">
        <v>1065082.22</v>
      </c>
      <c r="F15" s="5">
        <v>1065082.22</v>
      </c>
      <c r="G15" s="5">
        <f t="shared" si="1"/>
        <v>209706.89000000013</v>
      </c>
      <c r="H15" s="9">
        <v>2200</v>
      </c>
    </row>
    <row r="16" spans="1:8" x14ac:dyDescent="0.2">
      <c r="A16" s="19" t="s">
        <v>69</v>
      </c>
      <c r="B16" s="5">
        <v>10000</v>
      </c>
      <c r="C16" s="5">
        <v>0</v>
      </c>
      <c r="D16" s="5">
        <f t="shared" si="0"/>
        <v>10000</v>
      </c>
      <c r="E16" s="5">
        <v>242</v>
      </c>
      <c r="F16" s="5">
        <v>242</v>
      </c>
      <c r="G16" s="5">
        <f t="shared" si="1"/>
        <v>9758</v>
      </c>
      <c r="H16" s="9">
        <v>2300</v>
      </c>
    </row>
    <row r="17" spans="1:8" x14ac:dyDescent="0.2">
      <c r="A17" s="19" t="s">
        <v>70</v>
      </c>
      <c r="B17" s="5">
        <v>4792863.41</v>
      </c>
      <c r="C17" s="5">
        <v>5712619.0899999999</v>
      </c>
      <c r="D17" s="5">
        <f t="shared" si="0"/>
        <v>10505482.5</v>
      </c>
      <c r="E17" s="5">
        <v>10264363.02</v>
      </c>
      <c r="F17" s="5">
        <v>10257607.58</v>
      </c>
      <c r="G17" s="5">
        <f t="shared" si="1"/>
        <v>241119.48000000045</v>
      </c>
      <c r="H17" s="9">
        <v>2400</v>
      </c>
    </row>
    <row r="18" spans="1:8" x14ac:dyDescent="0.2">
      <c r="A18" s="19" t="s">
        <v>71</v>
      </c>
      <c r="B18" s="5">
        <v>891217.62</v>
      </c>
      <c r="C18" s="5">
        <v>-281908.25</v>
      </c>
      <c r="D18" s="5">
        <f t="shared" si="0"/>
        <v>609309.37</v>
      </c>
      <c r="E18" s="5">
        <v>566670.21</v>
      </c>
      <c r="F18" s="5">
        <v>566471.21</v>
      </c>
      <c r="G18" s="5">
        <f t="shared" si="1"/>
        <v>42639.160000000033</v>
      </c>
      <c r="H18" s="9">
        <v>2500</v>
      </c>
    </row>
    <row r="19" spans="1:8" x14ac:dyDescent="0.2">
      <c r="A19" s="19" t="s">
        <v>72</v>
      </c>
      <c r="B19" s="5">
        <v>28441953.120000001</v>
      </c>
      <c r="C19" s="5">
        <v>4814741.18</v>
      </c>
      <c r="D19" s="5">
        <f t="shared" si="0"/>
        <v>33256694.300000001</v>
      </c>
      <c r="E19" s="5">
        <v>32185095.890000001</v>
      </c>
      <c r="F19" s="5">
        <v>32107464.370000001</v>
      </c>
      <c r="G19" s="5">
        <f t="shared" si="1"/>
        <v>1071598.4100000001</v>
      </c>
      <c r="H19" s="9">
        <v>2600</v>
      </c>
    </row>
    <row r="20" spans="1:8" x14ac:dyDescent="0.2">
      <c r="A20" s="19" t="s">
        <v>73</v>
      </c>
      <c r="B20" s="5">
        <v>1929184</v>
      </c>
      <c r="C20" s="5">
        <v>-385854.93</v>
      </c>
      <c r="D20" s="5">
        <f t="shared" si="0"/>
        <v>1543329.07</v>
      </c>
      <c r="E20" s="5">
        <v>1418364.42</v>
      </c>
      <c r="F20" s="5">
        <v>1418364.42</v>
      </c>
      <c r="G20" s="5">
        <f t="shared" si="1"/>
        <v>124964.65000000014</v>
      </c>
      <c r="H20" s="9">
        <v>2700</v>
      </c>
    </row>
    <row r="21" spans="1:8" x14ac:dyDescent="0.2">
      <c r="A21" s="19" t="s">
        <v>74</v>
      </c>
      <c r="B21" s="5">
        <v>43955.6</v>
      </c>
      <c r="C21" s="5">
        <v>-43955.6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75</v>
      </c>
      <c r="B22" s="5">
        <v>6056899.0999999996</v>
      </c>
      <c r="C22" s="5">
        <v>-208494.86</v>
      </c>
      <c r="D22" s="5">
        <f t="shared" si="0"/>
        <v>5848404.2399999993</v>
      </c>
      <c r="E22" s="5">
        <v>5343407.17</v>
      </c>
      <c r="F22" s="5">
        <v>5343407.17</v>
      </c>
      <c r="G22" s="5">
        <f t="shared" si="1"/>
        <v>504997.06999999937</v>
      </c>
      <c r="H22" s="9">
        <v>2900</v>
      </c>
    </row>
    <row r="23" spans="1:8" x14ac:dyDescent="0.2">
      <c r="A23" s="17" t="s">
        <v>59</v>
      </c>
      <c r="B23" s="13">
        <f>SUM(B24:B32)</f>
        <v>73067898.310000002</v>
      </c>
      <c r="C23" s="13">
        <f>SUM(C24:C32)</f>
        <v>31726623.350000001</v>
      </c>
      <c r="D23" s="13">
        <f t="shared" si="0"/>
        <v>104794521.66</v>
      </c>
      <c r="E23" s="13">
        <f>SUM(E24:E32)</f>
        <v>95539681.660000011</v>
      </c>
      <c r="F23" s="13">
        <f>SUM(F24:F32)</f>
        <v>95355900.980000019</v>
      </c>
      <c r="G23" s="13">
        <f t="shared" si="1"/>
        <v>9254839.9999999851</v>
      </c>
      <c r="H23" s="18">
        <v>0</v>
      </c>
    </row>
    <row r="24" spans="1:8" x14ac:dyDescent="0.2">
      <c r="A24" s="19" t="s">
        <v>76</v>
      </c>
      <c r="B24" s="5">
        <v>19961320.890000001</v>
      </c>
      <c r="C24" s="5">
        <v>276036.34000000003</v>
      </c>
      <c r="D24" s="5">
        <f t="shared" si="0"/>
        <v>20237357.23</v>
      </c>
      <c r="E24" s="5">
        <v>19224696.66</v>
      </c>
      <c r="F24" s="5">
        <v>19224696.66</v>
      </c>
      <c r="G24" s="5">
        <f t="shared" si="1"/>
        <v>1012660.5700000003</v>
      </c>
      <c r="H24" s="9">
        <v>3100</v>
      </c>
    </row>
    <row r="25" spans="1:8" x14ac:dyDescent="0.2">
      <c r="A25" s="19" t="s">
        <v>77</v>
      </c>
      <c r="B25" s="5">
        <v>2622608.6</v>
      </c>
      <c r="C25" s="5">
        <v>1104419.07</v>
      </c>
      <c r="D25" s="5">
        <f t="shared" si="0"/>
        <v>3727027.67</v>
      </c>
      <c r="E25" s="5">
        <v>3381570.58</v>
      </c>
      <c r="F25" s="5">
        <v>3381570.58</v>
      </c>
      <c r="G25" s="5">
        <f t="shared" si="1"/>
        <v>345457.08999999985</v>
      </c>
      <c r="H25" s="9">
        <v>3200</v>
      </c>
    </row>
    <row r="26" spans="1:8" x14ac:dyDescent="0.2">
      <c r="A26" s="19" t="s">
        <v>78</v>
      </c>
      <c r="B26" s="5">
        <v>7702834.1399999997</v>
      </c>
      <c r="C26" s="5">
        <v>3374236.57</v>
      </c>
      <c r="D26" s="5">
        <f t="shared" si="0"/>
        <v>11077070.709999999</v>
      </c>
      <c r="E26" s="5">
        <v>9126512.5399999991</v>
      </c>
      <c r="F26" s="5">
        <v>9092718.8599999994</v>
      </c>
      <c r="G26" s="5">
        <f t="shared" si="1"/>
        <v>1950558.17</v>
      </c>
      <c r="H26" s="9">
        <v>3300</v>
      </c>
    </row>
    <row r="27" spans="1:8" x14ac:dyDescent="0.2">
      <c r="A27" s="19" t="s">
        <v>79</v>
      </c>
      <c r="B27" s="5">
        <v>1640000</v>
      </c>
      <c r="C27" s="5">
        <v>-189887</v>
      </c>
      <c r="D27" s="5">
        <f t="shared" si="0"/>
        <v>1450113</v>
      </c>
      <c r="E27" s="5">
        <v>1428085.2</v>
      </c>
      <c r="F27" s="5">
        <v>1428085.2</v>
      </c>
      <c r="G27" s="5">
        <f t="shared" si="1"/>
        <v>22027.800000000047</v>
      </c>
      <c r="H27" s="9">
        <v>3400</v>
      </c>
    </row>
    <row r="28" spans="1:8" x14ac:dyDescent="0.2">
      <c r="A28" s="19" t="s">
        <v>80</v>
      </c>
      <c r="B28" s="5">
        <v>9526789.3399999999</v>
      </c>
      <c r="C28" s="5">
        <v>7258571.2400000002</v>
      </c>
      <c r="D28" s="5">
        <f t="shared" si="0"/>
        <v>16785360.579999998</v>
      </c>
      <c r="E28" s="5">
        <v>15837238.01</v>
      </c>
      <c r="F28" s="5">
        <v>15837238.01</v>
      </c>
      <c r="G28" s="5">
        <f t="shared" si="1"/>
        <v>948122.56999999844</v>
      </c>
      <c r="H28" s="9">
        <v>3500</v>
      </c>
    </row>
    <row r="29" spans="1:8" x14ac:dyDescent="0.2">
      <c r="A29" s="19" t="s">
        <v>81</v>
      </c>
      <c r="B29" s="5">
        <v>1800000</v>
      </c>
      <c r="C29" s="5">
        <v>-6238.15</v>
      </c>
      <c r="D29" s="5">
        <f t="shared" si="0"/>
        <v>1793761.85</v>
      </c>
      <c r="E29" s="5">
        <v>1787674.77</v>
      </c>
      <c r="F29" s="5">
        <v>1787674.77</v>
      </c>
      <c r="G29" s="5">
        <f t="shared" si="1"/>
        <v>6087.0800000000745</v>
      </c>
      <c r="H29" s="9">
        <v>3600</v>
      </c>
    </row>
    <row r="30" spans="1:8" x14ac:dyDescent="0.2">
      <c r="A30" s="19" t="s">
        <v>82</v>
      </c>
      <c r="B30" s="5">
        <v>108100</v>
      </c>
      <c r="C30" s="5">
        <v>-26539</v>
      </c>
      <c r="D30" s="5">
        <f t="shared" si="0"/>
        <v>81561</v>
      </c>
      <c r="E30" s="5">
        <v>67350.5</v>
      </c>
      <c r="F30" s="5">
        <v>66249.5</v>
      </c>
      <c r="G30" s="5">
        <f t="shared" si="1"/>
        <v>14210.5</v>
      </c>
      <c r="H30" s="9">
        <v>3700</v>
      </c>
    </row>
    <row r="31" spans="1:8" x14ac:dyDescent="0.2">
      <c r="A31" s="19" t="s">
        <v>83</v>
      </c>
      <c r="B31" s="5">
        <v>24776245.34</v>
      </c>
      <c r="C31" s="5">
        <v>14669784.050000001</v>
      </c>
      <c r="D31" s="5">
        <f t="shared" si="0"/>
        <v>39446029.390000001</v>
      </c>
      <c r="E31" s="5">
        <v>39092916.340000004</v>
      </c>
      <c r="F31" s="5">
        <v>38944030.340000004</v>
      </c>
      <c r="G31" s="5">
        <f t="shared" si="1"/>
        <v>353113.04999999702</v>
      </c>
      <c r="H31" s="9">
        <v>3800</v>
      </c>
    </row>
    <row r="32" spans="1:8" x14ac:dyDescent="0.2">
      <c r="A32" s="19" t="s">
        <v>18</v>
      </c>
      <c r="B32" s="5">
        <v>4930000</v>
      </c>
      <c r="C32" s="5">
        <v>5266240.2300000004</v>
      </c>
      <c r="D32" s="5">
        <f t="shared" si="0"/>
        <v>10196240.23</v>
      </c>
      <c r="E32" s="5">
        <v>5593637.0599999996</v>
      </c>
      <c r="F32" s="5">
        <v>5593637.0599999996</v>
      </c>
      <c r="G32" s="5">
        <f t="shared" si="1"/>
        <v>4602603.1700000009</v>
      </c>
      <c r="H32" s="9">
        <v>3900</v>
      </c>
    </row>
    <row r="33" spans="1:8" x14ac:dyDescent="0.2">
      <c r="A33" s="17" t="s">
        <v>124</v>
      </c>
      <c r="B33" s="13">
        <f>SUM(B34:B42)</f>
        <v>27869890.169999998</v>
      </c>
      <c r="C33" s="13">
        <f>SUM(C34:C42)</f>
        <v>10023244.799999999</v>
      </c>
      <c r="D33" s="13">
        <f t="shared" si="0"/>
        <v>37893134.969999999</v>
      </c>
      <c r="E33" s="13">
        <f>SUM(E34:E42)</f>
        <v>37355785.879999995</v>
      </c>
      <c r="F33" s="13">
        <f>SUM(F34:F42)</f>
        <v>37319668.280000001</v>
      </c>
      <c r="G33" s="13">
        <f t="shared" si="1"/>
        <v>537349.09000000358</v>
      </c>
      <c r="H33" s="18">
        <v>0</v>
      </c>
    </row>
    <row r="34" spans="1:8" x14ac:dyDescent="0.2">
      <c r="A34" s="19" t="s">
        <v>84</v>
      </c>
      <c r="B34" s="5">
        <v>10711640</v>
      </c>
      <c r="C34" s="5">
        <v>1076949.27</v>
      </c>
      <c r="D34" s="5">
        <f t="shared" si="0"/>
        <v>11788589.27</v>
      </c>
      <c r="E34" s="5">
        <v>11788589.27</v>
      </c>
      <c r="F34" s="5">
        <v>11788589.27</v>
      </c>
      <c r="G34" s="5">
        <f t="shared" si="1"/>
        <v>0</v>
      </c>
      <c r="H34" s="9">
        <v>4100</v>
      </c>
    </row>
    <row r="35" spans="1:8" x14ac:dyDescent="0.2">
      <c r="A35" s="19" t="s">
        <v>85</v>
      </c>
      <c r="B35" s="5">
        <v>284160</v>
      </c>
      <c r="C35" s="5">
        <v>-228000</v>
      </c>
      <c r="D35" s="5">
        <f t="shared" si="0"/>
        <v>56160</v>
      </c>
      <c r="E35" s="5">
        <v>56160</v>
      </c>
      <c r="F35" s="5">
        <v>56160</v>
      </c>
      <c r="G35" s="5">
        <f t="shared" si="1"/>
        <v>0</v>
      </c>
      <c r="H35" s="9">
        <v>4200</v>
      </c>
    </row>
    <row r="36" spans="1:8" x14ac:dyDescent="0.2">
      <c r="A36" s="19" t="s">
        <v>86</v>
      </c>
      <c r="B36" s="5">
        <v>210000</v>
      </c>
      <c r="C36" s="5">
        <v>3462900</v>
      </c>
      <c r="D36" s="5">
        <f t="shared" si="0"/>
        <v>3672900</v>
      </c>
      <c r="E36" s="5">
        <v>3672900</v>
      </c>
      <c r="F36" s="5">
        <v>3672900</v>
      </c>
      <c r="G36" s="5">
        <f t="shared" si="1"/>
        <v>0</v>
      </c>
      <c r="H36" s="9">
        <v>4300</v>
      </c>
    </row>
    <row r="37" spans="1:8" x14ac:dyDescent="0.2">
      <c r="A37" s="19" t="s">
        <v>87</v>
      </c>
      <c r="B37" s="5">
        <v>13514186.449999999</v>
      </c>
      <c r="C37" s="5">
        <v>5766124.1100000003</v>
      </c>
      <c r="D37" s="5">
        <f t="shared" si="0"/>
        <v>19280310.559999999</v>
      </c>
      <c r="E37" s="5">
        <v>18742961.469999999</v>
      </c>
      <c r="F37" s="5">
        <v>18706843.870000001</v>
      </c>
      <c r="G37" s="5">
        <f t="shared" si="1"/>
        <v>537349.08999999985</v>
      </c>
      <c r="H37" s="9">
        <v>4400</v>
      </c>
    </row>
    <row r="38" spans="1:8" x14ac:dyDescent="0.2">
      <c r="A38" s="19" t="s">
        <v>39</v>
      </c>
      <c r="B38" s="5">
        <v>3149903.72</v>
      </c>
      <c r="C38" s="5">
        <v>-54728.58</v>
      </c>
      <c r="D38" s="5">
        <f t="shared" si="0"/>
        <v>3095175.14</v>
      </c>
      <c r="E38" s="5">
        <v>3095175.14</v>
      </c>
      <c r="F38" s="5">
        <v>3095175.14</v>
      </c>
      <c r="G38" s="5">
        <f t="shared" si="1"/>
        <v>0</v>
      </c>
      <c r="H38" s="9">
        <v>4500</v>
      </c>
    </row>
    <row r="39" spans="1:8" x14ac:dyDescent="0.2">
      <c r="A39" s="19" t="s">
        <v>88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89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90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125</v>
      </c>
      <c r="B43" s="13">
        <f>SUM(B44:B52)</f>
        <v>1445047.23</v>
      </c>
      <c r="C43" s="13">
        <f>SUM(C44:C52)</f>
        <v>107055074.90000001</v>
      </c>
      <c r="D43" s="13">
        <f t="shared" si="0"/>
        <v>108500122.13000001</v>
      </c>
      <c r="E43" s="13">
        <f>SUM(E44:E52)</f>
        <v>108192776.99000001</v>
      </c>
      <c r="F43" s="13">
        <f>SUM(F44:F52)</f>
        <v>93135603.670000002</v>
      </c>
      <c r="G43" s="13">
        <f t="shared" si="1"/>
        <v>307345.1400000006</v>
      </c>
      <c r="H43" s="18">
        <v>0</v>
      </c>
    </row>
    <row r="44" spans="1:8" x14ac:dyDescent="0.2">
      <c r="A44" s="4" t="s">
        <v>91</v>
      </c>
      <c r="B44" s="5">
        <v>475047.23</v>
      </c>
      <c r="C44" s="5">
        <v>2148645.23</v>
      </c>
      <c r="D44" s="5">
        <f t="shared" si="0"/>
        <v>2623692.46</v>
      </c>
      <c r="E44" s="5">
        <v>2468265.48</v>
      </c>
      <c r="F44" s="5">
        <v>2401217.48</v>
      </c>
      <c r="G44" s="5">
        <f t="shared" si="1"/>
        <v>155426.97999999998</v>
      </c>
      <c r="H44" s="9">
        <v>5100</v>
      </c>
    </row>
    <row r="45" spans="1:8" x14ac:dyDescent="0.2">
      <c r="A45" s="19" t="s">
        <v>92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9">
        <v>5200</v>
      </c>
    </row>
    <row r="46" spans="1:8" x14ac:dyDescent="0.2">
      <c r="A46" s="19" t="s">
        <v>93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94</v>
      </c>
      <c r="B47" s="5">
        <v>900000</v>
      </c>
      <c r="C47" s="5">
        <v>-900000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9">
        <v>5400</v>
      </c>
    </row>
    <row r="48" spans="1:8" x14ac:dyDescent="0.2">
      <c r="A48" s="19" t="s">
        <v>95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96</v>
      </c>
      <c r="B49" s="5">
        <v>30000</v>
      </c>
      <c r="C49" s="5">
        <v>104399429.67</v>
      </c>
      <c r="D49" s="5">
        <f t="shared" si="0"/>
        <v>104429429.67</v>
      </c>
      <c r="E49" s="5">
        <v>104277511.51000001</v>
      </c>
      <c r="F49" s="5">
        <v>89287386.189999998</v>
      </c>
      <c r="G49" s="5">
        <f t="shared" si="1"/>
        <v>151918.15999999642</v>
      </c>
      <c r="H49" s="9">
        <v>5600</v>
      </c>
    </row>
    <row r="50" spans="1:8" x14ac:dyDescent="0.2">
      <c r="A50" s="19" t="s">
        <v>97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98</v>
      </c>
      <c r="B51" s="5">
        <v>0</v>
      </c>
      <c r="C51" s="5">
        <v>1447000</v>
      </c>
      <c r="D51" s="5">
        <f t="shared" si="0"/>
        <v>1447000</v>
      </c>
      <c r="E51" s="5">
        <v>1447000</v>
      </c>
      <c r="F51" s="5">
        <v>1447000</v>
      </c>
      <c r="G51" s="5">
        <f t="shared" si="1"/>
        <v>0</v>
      </c>
      <c r="H51" s="9">
        <v>5800</v>
      </c>
    </row>
    <row r="52" spans="1:8" x14ac:dyDescent="0.2">
      <c r="A52" s="19" t="s">
        <v>99</v>
      </c>
      <c r="B52" s="5">
        <v>40000</v>
      </c>
      <c r="C52" s="5">
        <v>-40000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60</v>
      </c>
      <c r="B53" s="13">
        <f>SUM(B54:B56)</f>
        <v>0</v>
      </c>
      <c r="C53" s="13">
        <f>SUM(C54:C56)</f>
        <v>95041495.539999992</v>
      </c>
      <c r="D53" s="13">
        <f t="shared" si="0"/>
        <v>95041495.539999992</v>
      </c>
      <c r="E53" s="13">
        <f>SUM(E54:E56)</f>
        <v>87180119.480000004</v>
      </c>
      <c r="F53" s="13">
        <f>SUM(F54:F56)</f>
        <v>83407944.870000005</v>
      </c>
      <c r="G53" s="13">
        <f t="shared" si="1"/>
        <v>7861376.0599999875</v>
      </c>
      <c r="H53" s="18">
        <v>0</v>
      </c>
    </row>
    <row r="54" spans="1:8" x14ac:dyDescent="0.2">
      <c r="A54" s="19" t="s">
        <v>100</v>
      </c>
      <c r="B54" s="5">
        <v>0</v>
      </c>
      <c r="C54" s="5">
        <v>92961656.879999995</v>
      </c>
      <c r="D54" s="5">
        <f t="shared" si="0"/>
        <v>92961656.879999995</v>
      </c>
      <c r="E54" s="5">
        <v>85100974.25</v>
      </c>
      <c r="F54" s="5">
        <v>81328799.640000001</v>
      </c>
      <c r="G54" s="5">
        <f t="shared" si="1"/>
        <v>7860682.6299999952</v>
      </c>
      <c r="H54" s="9">
        <v>6100</v>
      </c>
    </row>
    <row r="55" spans="1:8" x14ac:dyDescent="0.2">
      <c r="A55" s="19" t="s">
        <v>101</v>
      </c>
      <c r="B55" s="5">
        <v>0</v>
      </c>
      <c r="C55" s="5">
        <v>2079838.66</v>
      </c>
      <c r="D55" s="5">
        <f t="shared" si="0"/>
        <v>2079838.66</v>
      </c>
      <c r="E55" s="5">
        <v>2079145.23</v>
      </c>
      <c r="F55" s="5">
        <v>2079145.23</v>
      </c>
      <c r="G55" s="5">
        <f t="shared" si="1"/>
        <v>693.42999999993481</v>
      </c>
      <c r="H55" s="9">
        <v>6200</v>
      </c>
    </row>
    <row r="56" spans="1:8" x14ac:dyDescent="0.2">
      <c r="A56" s="19" t="s">
        <v>102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126</v>
      </c>
      <c r="B57" s="13">
        <f>SUM(B58:B64)</f>
        <v>85679351.209999993</v>
      </c>
      <c r="C57" s="13">
        <f>SUM(C58:C64)</f>
        <v>-85679351.209999993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103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104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105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106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107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108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109</v>
      </c>
      <c r="B64" s="5">
        <v>85679351.209999993</v>
      </c>
      <c r="C64" s="5">
        <v>-85679351.209999993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127</v>
      </c>
      <c r="B65" s="13">
        <f>SUM(B66:B68)</f>
        <v>500000</v>
      </c>
      <c r="C65" s="13">
        <f>SUM(C66:C68)</f>
        <v>1388210.72</v>
      </c>
      <c r="D65" s="13">
        <f t="shared" si="0"/>
        <v>1888210.72</v>
      </c>
      <c r="E65" s="13">
        <f>SUM(E66:E68)</f>
        <v>1888210.72</v>
      </c>
      <c r="F65" s="13">
        <f>SUM(F66:F68)</f>
        <v>1888210.72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500000</v>
      </c>
      <c r="C68" s="5">
        <v>1388210.72</v>
      </c>
      <c r="D68" s="5">
        <f t="shared" si="0"/>
        <v>1888210.72</v>
      </c>
      <c r="E68" s="5">
        <v>1888210.72</v>
      </c>
      <c r="F68" s="5">
        <v>1888210.72</v>
      </c>
      <c r="G68" s="5">
        <f t="shared" si="1"/>
        <v>0</v>
      </c>
      <c r="H68" s="9">
        <v>8500</v>
      </c>
    </row>
    <row r="69" spans="1:8" x14ac:dyDescent="0.2">
      <c r="A69" s="17" t="s">
        <v>61</v>
      </c>
      <c r="B69" s="13">
        <f>SUM(B70:B76)</f>
        <v>6400000</v>
      </c>
      <c r="C69" s="13">
        <f>SUM(C70:C76)</f>
        <v>-166433.34</v>
      </c>
      <c r="D69" s="13">
        <f t="shared" si="0"/>
        <v>6233566.6600000001</v>
      </c>
      <c r="E69" s="13">
        <f>SUM(E70:E76)</f>
        <v>6233566.6600000001</v>
      </c>
      <c r="F69" s="13">
        <f>SUM(F70:F76)</f>
        <v>6233566.6600000001</v>
      </c>
      <c r="G69" s="13">
        <f t="shared" si="1"/>
        <v>0</v>
      </c>
      <c r="H69" s="18">
        <v>0</v>
      </c>
    </row>
    <row r="70" spans="1:8" x14ac:dyDescent="0.2">
      <c r="A70" s="19" t="s">
        <v>110</v>
      </c>
      <c r="B70" s="5">
        <v>6000000</v>
      </c>
      <c r="C70" s="5">
        <v>0</v>
      </c>
      <c r="D70" s="5">
        <f t="shared" ref="D70:D76" si="2">B70+C70</f>
        <v>6000000</v>
      </c>
      <c r="E70" s="5">
        <v>6000000</v>
      </c>
      <c r="F70" s="5">
        <v>6000000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111</v>
      </c>
      <c r="B71" s="5">
        <v>400000</v>
      </c>
      <c r="C71" s="5">
        <v>-166433.34</v>
      </c>
      <c r="D71" s="5">
        <f t="shared" si="2"/>
        <v>233566.66</v>
      </c>
      <c r="E71" s="5">
        <v>233566.66</v>
      </c>
      <c r="F71" s="5">
        <v>233566.66</v>
      </c>
      <c r="G71" s="5">
        <f t="shared" si="3"/>
        <v>0</v>
      </c>
      <c r="H71" s="9">
        <v>9200</v>
      </c>
    </row>
    <row r="72" spans="1:8" x14ac:dyDescent="0.2">
      <c r="A72" s="19" t="s">
        <v>112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113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114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116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50</v>
      </c>
      <c r="B77" s="15">
        <f t="shared" ref="B77:G77" si="4">SUM(B5+B13+B23+B33+B43+B53+B57+B65+B69)</f>
        <v>417058652.81</v>
      </c>
      <c r="C77" s="15">
        <f t="shared" si="4"/>
        <v>169941340.08999997</v>
      </c>
      <c r="D77" s="15">
        <f t="shared" si="4"/>
        <v>586999992.89999998</v>
      </c>
      <c r="E77" s="15">
        <f t="shared" si="4"/>
        <v>562300310.81000006</v>
      </c>
      <c r="F77" s="15">
        <f t="shared" si="4"/>
        <v>542903877.55000007</v>
      </c>
      <c r="G77" s="15">
        <f t="shared" si="4"/>
        <v>24699682.089999959</v>
      </c>
    </row>
    <row r="79" spans="1:8" x14ac:dyDescent="0.2">
      <c r="A79" s="1" t="s">
        <v>120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view="pageBreakPreview" zoomScale="60" zoomScaleNormal="100" workbookViewId="0">
      <selection sqref="A1:G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44" t="s">
        <v>130</v>
      </c>
      <c r="B1" s="40"/>
      <c r="C1" s="40"/>
      <c r="D1" s="40"/>
      <c r="E1" s="40"/>
      <c r="F1" s="40"/>
      <c r="G1" s="41"/>
    </row>
    <row r="2" spans="1:7" x14ac:dyDescent="0.2">
      <c r="A2" s="31"/>
      <c r="B2" s="28"/>
      <c r="C2" s="29"/>
      <c r="D2" s="26" t="s">
        <v>57</v>
      </c>
      <c r="E2" s="29"/>
      <c r="F2" s="30"/>
      <c r="G2" s="42" t="s">
        <v>56</v>
      </c>
    </row>
    <row r="3" spans="1:7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3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405753701.86000001</v>
      </c>
      <c r="C6" s="5">
        <v>-33278712.489999998</v>
      </c>
      <c r="D6" s="5">
        <f>B6+C6</f>
        <v>372474989.37</v>
      </c>
      <c r="E6" s="5">
        <v>355944028.48000002</v>
      </c>
      <c r="F6" s="5">
        <v>355376943.14999998</v>
      </c>
      <c r="G6" s="5">
        <f>D6-E6</f>
        <v>16530960.889999986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2155047.23</v>
      </c>
      <c r="C8" s="5">
        <v>203274781.16</v>
      </c>
      <c r="D8" s="5">
        <f>B8+C8</f>
        <v>205429828.38999999</v>
      </c>
      <c r="E8" s="5">
        <v>197261107.19</v>
      </c>
      <c r="F8" s="5">
        <v>178431759.25999999</v>
      </c>
      <c r="G8" s="5">
        <f>D8-E8</f>
        <v>8168721.1999999881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6000000</v>
      </c>
      <c r="C10" s="5">
        <v>0</v>
      </c>
      <c r="D10" s="5">
        <f>B10+C10</f>
        <v>6000000</v>
      </c>
      <c r="E10" s="5">
        <v>6000000</v>
      </c>
      <c r="F10" s="5">
        <v>6000000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3149903.72</v>
      </c>
      <c r="C12" s="5">
        <v>-54728.58</v>
      </c>
      <c r="D12" s="5">
        <f>B12+C12</f>
        <v>3095175.14</v>
      </c>
      <c r="E12" s="5">
        <v>3095175.14</v>
      </c>
      <c r="F12" s="5">
        <v>3095175.14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50</v>
      </c>
      <c r="B16" s="15">
        <f t="shared" ref="B16:G16" si="0">SUM(B6+B8+B10+B12+B14)</f>
        <v>417058652.81000006</v>
      </c>
      <c r="C16" s="15">
        <f t="shared" si="0"/>
        <v>169941340.08999997</v>
      </c>
      <c r="D16" s="15">
        <f t="shared" si="0"/>
        <v>586999992.89999998</v>
      </c>
      <c r="E16" s="15">
        <f t="shared" si="0"/>
        <v>562300310.81000006</v>
      </c>
      <c r="F16" s="15">
        <f t="shared" si="0"/>
        <v>542903877.54999995</v>
      </c>
      <c r="G16" s="15">
        <f t="shared" si="0"/>
        <v>24699682.089999974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5"/>
  <sheetViews>
    <sheetView showGridLines="0" view="pageBreakPreview" zoomScale="60" zoomScaleNormal="100" workbookViewId="0">
      <selection activeCell="B89" sqref="B89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45" t="s">
        <v>170</v>
      </c>
      <c r="B1" s="46"/>
      <c r="C1" s="46"/>
      <c r="D1" s="46"/>
      <c r="E1" s="46"/>
      <c r="F1" s="46"/>
      <c r="G1" s="47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57</v>
      </c>
      <c r="E3" s="29"/>
      <c r="F3" s="30"/>
      <c r="G3" s="42" t="s">
        <v>56</v>
      </c>
    </row>
    <row r="4" spans="1:7" ht="24.9" customHeight="1" x14ac:dyDescent="0.2">
      <c r="A4" s="27" t="s">
        <v>51</v>
      </c>
      <c r="B4" s="2" t="s">
        <v>52</v>
      </c>
      <c r="C4" s="2" t="s">
        <v>117</v>
      </c>
      <c r="D4" s="2" t="s">
        <v>53</v>
      </c>
      <c r="E4" s="2" t="s">
        <v>54</v>
      </c>
      <c r="F4" s="2" t="s">
        <v>55</v>
      </c>
      <c r="G4" s="43"/>
    </row>
    <row r="5" spans="1:7" x14ac:dyDescent="0.2">
      <c r="A5" s="32"/>
      <c r="B5" s="3">
        <v>1</v>
      </c>
      <c r="C5" s="3">
        <v>2</v>
      </c>
      <c r="D5" s="3" t="s">
        <v>118</v>
      </c>
      <c r="E5" s="3">
        <v>4</v>
      </c>
      <c r="F5" s="3">
        <v>5</v>
      </c>
      <c r="G5" s="3" t="s">
        <v>119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131</v>
      </c>
      <c r="B7" s="5">
        <v>599714.78</v>
      </c>
      <c r="C7" s="5">
        <v>-45391.43</v>
      </c>
      <c r="D7" s="5">
        <f>B7+C7</f>
        <v>554323.35</v>
      </c>
      <c r="E7" s="5">
        <v>511485.58</v>
      </c>
      <c r="F7" s="5">
        <v>511485.58</v>
      </c>
      <c r="G7" s="5">
        <f>D7-E7</f>
        <v>42837.76999999996</v>
      </c>
    </row>
    <row r="8" spans="1:7" x14ac:dyDescent="0.2">
      <c r="A8" s="22" t="s">
        <v>132</v>
      </c>
      <c r="B8" s="5">
        <v>882913.22</v>
      </c>
      <c r="C8" s="5">
        <v>-116604.99</v>
      </c>
      <c r="D8" s="5">
        <f t="shared" ref="D8:D13" si="0">B8+C8</f>
        <v>766308.23</v>
      </c>
      <c r="E8" s="5">
        <v>737266.37</v>
      </c>
      <c r="F8" s="5">
        <v>696028.37</v>
      </c>
      <c r="G8" s="5">
        <f t="shared" ref="G8:G13" si="1">D8-E8</f>
        <v>29041.859999999986</v>
      </c>
    </row>
    <row r="9" spans="1:7" x14ac:dyDescent="0.2">
      <c r="A9" s="22" t="s">
        <v>133</v>
      </c>
      <c r="B9" s="5">
        <v>3745008.63</v>
      </c>
      <c r="C9" s="5">
        <v>-144469.47</v>
      </c>
      <c r="D9" s="5">
        <f t="shared" si="0"/>
        <v>3600539.1599999997</v>
      </c>
      <c r="E9" s="5">
        <v>3593727.95</v>
      </c>
      <c r="F9" s="5">
        <v>3589727.95</v>
      </c>
      <c r="G9" s="5">
        <f t="shared" si="1"/>
        <v>6811.2099999994971</v>
      </c>
    </row>
    <row r="10" spans="1:7" x14ac:dyDescent="0.2">
      <c r="A10" s="22" t="s">
        <v>134</v>
      </c>
      <c r="B10" s="5">
        <v>12190468.189999999</v>
      </c>
      <c r="C10" s="5">
        <v>5664381.79</v>
      </c>
      <c r="D10" s="5">
        <f t="shared" si="0"/>
        <v>17854849.98</v>
      </c>
      <c r="E10" s="5">
        <v>17234667.030000001</v>
      </c>
      <c r="F10" s="5">
        <v>17158411.52</v>
      </c>
      <c r="G10" s="5">
        <f t="shared" si="1"/>
        <v>620182.94999999925</v>
      </c>
    </row>
    <row r="11" spans="1:7" x14ac:dyDescent="0.2">
      <c r="A11" s="22" t="s">
        <v>135</v>
      </c>
      <c r="B11" s="5">
        <v>2318931.29</v>
      </c>
      <c r="C11" s="5">
        <v>-31386.07</v>
      </c>
      <c r="D11" s="5">
        <f t="shared" si="0"/>
        <v>2287545.2200000002</v>
      </c>
      <c r="E11" s="5">
        <v>2177333.4300000002</v>
      </c>
      <c r="F11" s="5">
        <v>2174398.87</v>
      </c>
      <c r="G11" s="5">
        <f t="shared" si="1"/>
        <v>110211.79000000004</v>
      </c>
    </row>
    <row r="12" spans="1:7" x14ac:dyDescent="0.2">
      <c r="A12" s="22" t="s">
        <v>136</v>
      </c>
      <c r="B12" s="5">
        <v>3507961.82</v>
      </c>
      <c r="C12" s="5">
        <v>-910834.78</v>
      </c>
      <c r="D12" s="5">
        <f t="shared" si="0"/>
        <v>2597127.04</v>
      </c>
      <c r="E12" s="5">
        <v>2454508.84</v>
      </c>
      <c r="F12" s="5">
        <v>2452642.2000000002</v>
      </c>
      <c r="G12" s="5">
        <f t="shared" si="1"/>
        <v>142618.20000000019</v>
      </c>
    </row>
    <row r="13" spans="1:7" x14ac:dyDescent="0.2">
      <c r="A13" s="22" t="s">
        <v>137</v>
      </c>
      <c r="B13" s="5">
        <v>595301.13</v>
      </c>
      <c r="C13" s="5">
        <v>-14195.98</v>
      </c>
      <c r="D13" s="5">
        <f t="shared" si="0"/>
        <v>581105.15</v>
      </c>
      <c r="E13" s="5">
        <v>485710.85</v>
      </c>
      <c r="F13" s="5">
        <v>485710.85</v>
      </c>
      <c r="G13" s="5">
        <f t="shared" si="1"/>
        <v>95394.300000000047</v>
      </c>
    </row>
    <row r="14" spans="1:7" x14ac:dyDescent="0.2">
      <c r="A14" s="22" t="s">
        <v>138</v>
      </c>
      <c r="B14" s="5">
        <v>465639.46</v>
      </c>
      <c r="C14" s="5">
        <v>43462.92</v>
      </c>
      <c r="D14" s="5">
        <f t="shared" ref="D14" si="2">B14+C14</f>
        <v>509102.38</v>
      </c>
      <c r="E14" s="5">
        <v>469832.54</v>
      </c>
      <c r="F14" s="5">
        <v>469832.54</v>
      </c>
      <c r="G14" s="5">
        <f t="shared" ref="G14" si="3">D14-E14</f>
        <v>39269.840000000026</v>
      </c>
    </row>
    <row r="15" spans="1:7" x14ac:dyDescent="0.2">
      <c r="A15" s="22" t="s">
        <v>139</v>
      </c>
      <c r="B15" s="5">
        <v>790756.11</v>
      </c>
      <c r="C15" s="5">
        <v>26694.240000000002</v>
      </c>
      <c r="D15" s="5">
        <f t="shared" ref="D15" si="4">B15+C15</f>
        <v>817450.35</v>
      </c>
      <c r="E15" s="5">
        <v>781888.54</v>
      </c>
      <c r="F15" s="5">
        <v>781888.54</v>
      </c>
      <c r="G15" s="5">
        <f t="shared" ref="G15" si="5">D15-E15</f>
        <v>35561.809999999939</v>
      </c>
    </row>
    <row r="16" spans="1:7" x14ac:dyDescent="0.2">
      <c r="A16" s="22" t="s">
        <v>140</v>
      </c>
      <c r="B16" s="5">
        <v>823424.88</v>
      </c>
      <c r="C16" s="5">
        <v>74306.92</v>
      </c>
      <c r="D16" s="5">
        <f t="shared" ref="D16" si="6">B16+C16</f>
        <v>897731.8</v>
      </c>
      <c r="E16" s="5">
        <v>848049.05</v>
      </c>
      <c r="F16" s="5">
        <v>848049.05</v>
      </c>
      <c r="G16" s="5">
        <f t="shared" ref="G16" si="7">D16-E16</f>
        <v>49682.75</v>
      </c>
    </row>
    <row r="17" spans="1:7" x14ac:dyDescent="0.2">
      <c r="A17" s="22" t="s">
        <v>141</v>
      </c>
      <c r="B17" s="5">
        <v>42481086.310000002</v>
      </c>
      <c r="C17" s="5">
        <v>15793236.09</v>
      </c>
      <c r="D17" s="5">
        <f t="shared" ref="D17" si="8">B17+C17</f>
        <v>58274322.400000006</v>
      </c>
      <c r="E17" s="5">
        <v>55012551.439999998</v>
      </c>
      <c r="F17" s="5">
        <v>54651877.939999998</v>
      </c>
      <c r="G17" s="5">
        <f t="shared" ref="G17" si="9">D17-E17</f>
        <v>3261770.9600000083</v>
      </c>
    </row>
    <row r="18" spans="1:7" x14ac:dyDescent="0.2">
      <c r="A18" s="22" t="s">
        <v>142</v>
      </c>
      <c r="B18" s="5">
        <v>1404424.93</v>
      </c>
      <c r="C18" s="5">
        <v>165574.43</v>
      </c>
      <c r="D18" s="5">
        <f t="shared" ref="D18" si="10">B18+C18</f>
        <v>1569999.3599999999</v>
      </c>
      <c r="E18" s="5">
        <v>1371773.62</v>
      </c>
      <c r="F18" s="5">
        <v>1370023.34</v>
      </c>
      <c r="G18" s="5">
        <f t="shared" ref="G18" si="11">D18-E18</f>
        <v>198225.73999999976</v>
      </c>
    </row>
    <row r="19" spans="1:7" x14ac:dyDescent="0.2">
      <c r="A19" s="22" t="s">
        <v>143</v>
      </c>
      <c r="B19" s="5">
        <v>4338390.03</v>
      </c>
      <c r="C19" s="5">
        <v>-981052.05</v>
      </c>
      <c r="D19" s="5">
        <f t="shared" ref="D19" si="12">B19+C19</f>
        <v>3357337.9800000004</v>
      </c>
      <c r="E19" s="5">
        <v>3311756.97</v>
      </c>
      <c r="F19" s="5">
        <v>3311756.97</v>
      </c>
      <c r="G19" s="5">
        <f t="shared" ref="G19" si="13">D19-E19</f>
        <v>45581.010000000242</v>
      </c>
    </row>
    <row r="20" spans="1:7" x14ac:dyDescent="0.2">
      <c r="A20" s="22" t="s">
        <v>144</v>
      </c>
      <c r="B20" s="5">
        <v>2129275.58</v>
      </c>
      <c r="C20" s="5">
        <v>-75587.929999999993</v>
      </c>
      <c r="D20" s="5">
        <f t="shared" ref="D20" si="14">B20+C20</f>
        <v>2053687.6500000001</v>
      </c>
      <c r="E20" s="5">
        <v>1940782.78</v>
      </c>
      <c r="F20" s="5">
        <v>1934635.66</v>
      </c>
      <c r="G20" s="5">
        <f t="shared" ref="G20" si="15">D20-E20</f>
        <v>112904.87000000011</v>
      </c>
    </row>
    <row r="21" spans="1:7" x14ac:dyDescent="0.2">
      <c r="A21" s="22" t="s">
        <v>145</v>
      </c>
      <c r="B21" s="5">
        <v>4629794.9400000004</v>
      </c>
      <c r="C21" s="5">
        <v>-190756.52</v>
      </c>
      <c r="D21" s="5">
        <f t="shared" ref="D21" si="16">B21+C21</f>
        <v>4439038.4200000009</v>
      </c>
      <c r="E21" s="5">
        <v>4213142.3899999997</v>
      </c>
      <c r="F21" s="5">
        <v>4212142.3899999997</v>
      </c>
      <c r="G21" s="5">
        <f t="shared" ref="G21" si="17">D21-E21</f>
        <v>225896.03000000119</v>
      </c>
    </row>
    <row r="22" spans="1:7" x14ac:dyDescent="0.2">
      <c r="A22" s="22" t="s">
        <v>146</v>
      </c>
      <c r="B22" s="5">
        <v>95289666.939999998</v>
      </c>
      <c r="C22" s="5">
        <v>-8760719.0999999996</v>
      </c>
      <c r="D22" s="5">
        <f t="shared" ref="D22" si="18">B22+C22</f>
        <v>86528947.840000004</v>
      </c>
      <c r="E22" s="5">
        <v>82921184.739999995</v>
      </c>
      <c r="F22" s="5">
        <v>79109886.659999996</v>
      </c>
      <c r="G22" s="5">
        <f t="shared" ref="G22" si="19">D22-E22</f>
        <v>3607763.1000000089</v>
      </c>
    </row>
    <row r="23" spans="1:7" x14ac:dyDescent="0.2">
      <c r="A23" s="22" t="s">
        <v>147</v>
      </c>
      <c r="B23" s="5">
        <v>3090998.8</v>
      </c>
      <c r="C23" s="5">
        <v>-59506.25</v>
      </c>
      <c r="D23" s="5">
        <f t="shared" ref="D23" si="20">B23+C23</f>
        <v>3031492.55</v>
      </c>
      <c r="E23" s="5">
        <v>2969172.15</v>
      </c>
      <c r="F23" s="5">
        <v>2968172.15</v>
      </c>
      <c r="G23" s="5">
        <f t="shared" ref="G23" si="21">D23-E23</f>
        <v>62320.399999999907</v>
      </c>
    </row>
    <row r="24" spans="1:7" x14ac:dyDescent="0.2">
      <c r="A24" s="22" t="s">
        <v>148</v>
      </c>
      <c r="B24" s="5">
        <v>4323689.9800000004</v>
      </c>
      <c r="C24" s="5">
        <v>20484814.829999998</v>
      </c>
      <c r="D24" s="5">
        <f t="shared" ref="D24" si="22">B24+C24</f>
        <v>24808504.809999999</v>
      </c>
      <c r="E24" s="5">
        <v>19311224.550000001</v>
      </c>
      <c r="F24" s="5">
        <v>19308924.550000001</v>
      </c>
      <c r="G24" s="5">
        <f t="shared" ref="G24" si="23">D24-E24</f>
        <v>5497280.2599999979</v>
      </c>
    </row>
    <row r="25" spans="1:7" x14ac:dyDescent="0.2">
      <c r="A25" s="22" t="s">
        <v>149</v>
      </c>
      <c r="B25" s="5">
        <v>221062.72</v>
      </c>
      <c r="C25" s="5">
        <v>0</v>
      </c>
      <c r="D25" s="5">
        <f t="shared" ref="D25" si="24">B25+C25</f>
        <v>221062.72</v>
      </c>
      <c r="E25" s="5">
        <v>171463.59</v>
      </c>
      <c r="F25" s="5">
        <v>171463.59</v>
      </c>
      <c r="G25" s="5">
        <f t="shared" ref="G25" si="25">D25-E25</f>
        <v>49599.130000000005</v>
      </c>
    </row>
    <row r="26" spans="1:7" x14ac:dyDescent="0.2">
      <c r="A26" s="22" t="s">
        <v>150</v>
      </c>
      <c r="B26" s="5">
        <v>1983355.76</v>
      </c>
      <c r="C26" s="5">
        <v>-340199.95</v>
      </c>
      <c r="D26" s="5">
        <f t="shared" ref="D26" si="26">B26+C26</f>
        <v>1643155.81</v>
      </c>
      <c r="E26" s="5">
        <v>1607603.38</v>
      </c>
      <c r="F26" s="5">
        <v>1605603.38</v>
      </c>
      <c r="G26" s="5">
        <f t="shared" ref="G26" si="27">D26-E26</f>
        <v>35552.430000000168</v>
      </c>
    </row>
    <row r="27" spans="1:7" x14ac:dyDescent="0.2">
      <c r="A27" s="22" t="s">
        <v>151</v>
      </c>
      <c r="B27" s="5">
        <v>47063312.799999997</v>
      </c>
      <c r="C27" s="5">
        <v>3533761.6</v>
      </c>
      <c r="D27" s="5">
        <f t="shared" ref="D27" si="28">B27+C27</f>
        <v>50597074.399999999</v>
      </c>
      <c r="E27" s="5">
        <v>48896699.719999999</v>
      </c>
      <c r="F27" s="5">
        <v>48895542.619999997</v>
      </c>
      <c r="G27" s="5">
        <f t="shared" ref="G27" si="29">D27-E27</f>
        <v>1700374.6799999997</v>
      </c>
    </row>
    <row r="28" spans="1:7" x14ac:dyDescent="0.2">
      <c r="A28" s="22" t="s">
        <v>152</v>
      </c>
      <c r="B28" s="5">
        <v>3817219.51</v>
      </c>
      <c r="C28" s="5">
        <v>114726.74</v>
      </c>
      <c r="D28" s="5">
        <f t="shared" ref="D28" si="30">B28+C28</f>
        <v>3931946.25</v>
      </c>
      <c r="E28" s="5">
        <v>3786567.13</v>
      </c>
      <c r="F28" s="5">
        <v>3786567.13</v>
      </c>
      <c r="G28" s="5">
        <f t="shared" ref="G28" si="31">D28-E28</f>
        <v>145379.12000000011</v>
      </c>
    </row>
    <row r="29" spans="1:7" x14ac:dyDescent="0.2">
      <c r="A29" s="22" t="s">
        <v>153</v>
      </c>
      <c r="B29" s="5">
        <v>36195885.979999997</v>
      </c>
      <c r="C29" s="5">
        <v>19109862.350000001</v>
      </c>
      <c r="D29" s="5">
        <f t="shared" ref="D29" si="32">B29+C29</f>
        <v>55305748.329999998</v>
      </c>
      <c r="E29" s="5">
        <v>50393458.990000002</v>
      </c>
      <c r="F29" s="5">
        <v>50388882.270000003</v>
      </c>
      <c r="G29" s="5">
        <f t="shared" ref="G29" si="33">D29-E29</f>
        <v>4912289.3399999961</v>
      </c>
    </row>
    <row r="30" spans="1:7" x14ac:dyDescent="0.2">
      <c r="A30" s="22" t="s">
        <v>154</v>
      </c>
      <c r="B30" s="5">
        <v>1233899.54</v>
      </c>
      <c r="C30" s="5">
        <v>-17161.52</v>
      </c>
      <c r="D30" s="5">
        <f t="shared" ref="D30" si="34">B30+C30</f>
        <v>1216738.02</v>
      </c>
      <c r="E30" s="5">
        <v>1113434.54</v>
      </c>
      <c r="F30" s="5">
        <v>1112934.54</v>
      </c>
      <c r="G30" s="5">
        <f t="shared" ref="G30" si="35">D30-E30</f>
        <v>103303.47999999998</v>
      </c>
    </row>
    <row r="31" spans="1:7" x14ac:dyDescent="0.2">
      <c r="A31" s="22" t="s">
        <v>155</v>
      </c>
      <c r="B31" s="5">
        <v>1291964.99</v>
      </c>
      <c r="C31" s="5">
        <v>42146.84</v>
      </c>
      <c r="D31" s="5">
        <f t="shared" ref="D31" si="36">B31+C31</f>
        <v>1334111.83</v>
      </c>
      <c r="E31" s="5">
        <v>1192338.7</v>
      </c>
      <c r="F31" s="5">
        <v>1188313.5</v>
      </c>
      <c r="G31" s="5">
        <f t="shared" ref="G31" si="37">D31-E31</f>
        <v>141773.13000000012</v>
      </c>
    </row>
    <row r="32" spans="1:7" x14ac:dyDescent="0.2">
      <c r="A32" s="22" t="s">
        <v>156</v>
      </c>
      <c r="B32" s="5">
        <v>6517757.75</v>
      </c>
      <c r="C32" s="5">
        <v>-121961.53</v>
      </c>
      <c r="D32" s="5">
        <f t="shared" ref="D32" si="38">B32+C32</f>
        <v>6395796.2199999997</v>
      </c>
      <c r="E32" s="5">
        <v>5587402.3700000001</v>
      </c>
      <c r="F32" s="5">
        <v>5586902.3700000001</v>
      </c>
      <c r="G32" s="5">
        <f t="shared" ref="G32" si="39">D32-E32</f>
        <v>808393.84999999963</v>
      </c>
    </row>
    <row r="33" spans="1:7" x14ac:dyDescent="0.2">
      <c r="A33" s="22" t="s">
        <v>157</v>
      </c>
      <c r="B33" s="5">
        <v>6582503.1100000003</v>
      </c>
      <c r="C33" s="5">
        <v>-130787.25</v>
      </c>
      <c r="D33" s="5">
        <f t="shared" ref="D33" si="40">B33+C33</f>
        <v>6451715.8600000003</v>
      </c>
      <c r="E33" s="5">
        <v>6285650.9400000004</v>
      </c>
      <c r="F33" s="5">
        <v>6285650.9400000004</v>
      </c>
      <c r="G33" s="5">
        <f t="shared" ref="G33" si="41">D33-E33</f>
        <v>166064.91999999993</v>
      </c>
    </row>
    <row r="34" spans="1:7" x14ac:dyDescent="0.2">
      <c r="A34" s="22" t="s">
        <v>158</v>
      </c>
      <c r="B34" s="5">
        <v>1807835.56</v>
      </c>
      <c r="C34" s="5">
        <v>-148529.47</v>
      </c>
      <c r="D34" s="5">
        <f t="shared" ref="D34" si="42">B34+C34</f>
        <v>1659306.09</v>
      </c>
      <c r="E34" s="5">
        <v>1550749.92</v>
      </c>
      <c r="F34" s="5">
        <v>1539422.7</v>
      </c>
      <c r="G34" s="5">
        <f t="shared" ref="G34" si="43">D34-E34</f>
        <v>108556.17000000016</v>
      </c>
    </row>
    <row r="35" spans="1:7" x14ac:dyDescent="0.2">
      <c r="A35" s="22" t="s">
        <v>159</v>
      </c>
      <c r="B35" s="5">
        <v>1213926.55</v>
      </c>
      <c r="C35" s="5">
        <v>5054.84</v>
      </c>
      <c r="D35" s="5">
        <f t="shared" ref="D35" si="44">B35+C35</f>
        <v>1218981.3900000001</v>
      </c>
      <c r="E35" s="5">
        <v>973191.36</v>
      </c>
      <c r="F35" s="5">
        <v>972691.36</v>
      </c>
      <c r="G35" s="5">
        <f t="shared" ref="G35" si="45">D35-E35</f>
        <v>245790.03000000014</v>
      </c>
    </row>
    <row r="36" spans="1:7" x14ac:dyDescent="0.2">
      <c r="A36" s="22" t="s">
        <v>160</v>
      </c>
      <c r="B36" s="5">
        <v>1908591.79</v>
      </c>
      <c r="C36" s="5">
        <v>-399374.95</v>
      </c>
      <c r="D36" s="5">
        <f t="shared" ref="D36" si="46">B36+C36</f>
        <v>1509216.84</v>
      </c>
      <c r="E36" s="5">
        <v>1311026.5</v>
      </c>
      <c r="F36" s="5">
        <v>1299635.43</v>
      </c>
      <c r="G36" s="5">
        <f t="shared" ref="G36" si="47">D36-E36</f>
        <v>198190.34000000008</v>
      </c>
    </row>
    <row r="37" spans="1:7" x14ac:dyDescent="0.2">
      <c r="A37" s="22" t="s">
        <v>161</v>
      </c>
      <c r="B37" s="5">
        <v>1360307.76</v>
      </c>
      <c r="C37" s="5">
        <v>-52558.16</v>
      </c>
      <c r="D37" s="5">
        <f t="shared" ref="D37" si="48">B37+C37</f>
        <v>1307749.6000000001</v>
      </c>
      <c r="E37" s="5">
        <v>1213878.02</v>
      </c>
      <c r="F37" s="5">
        <v>1213878.02</v>
      </c>
      <c r="G37" s="5">
        <f t="shared" ref="G37" si="49">D37-E37</f>
        <v>93871.580000000075</v>
      </c>
    </row>
    <row r="38" spans="1:7" x14ac:dyDescent="0.2">
      <c r="A38" s="22" t="s">
        <v>162</v>
      </c>
      <c r="B38" s="5">
        <v>8075736.3499999996</v>
      </c>
      <c r="C38" s="5">
        <v>4770585.01</v>
      </c>
      <c r="D38" s="5">
        <f t="shared" ref="D38" si="50">B38+C38</f>
        <v>12846321.359999999</v>
      </c>
      <c r="E38" s="5">
        <v>12432096.02</v>
      </c>
      <c r="F38" s="5">
        <v>12422061.720000001</v>
      </c>
      <c r="G38" s="5">
        <f t="shared" ref="G38" si="51">D38-E38</f>
        <v>414225.33999999985</v>
      </c>
    </row>
    <row r="39" spans="1:7" x14ac:dyDescent="0.2">
      <c r="A39" s="22" t="s">
        <v>163</v>
      </c>
      <c r="B39" s="5">
        <v>776079.92</v>
      </c>
      <c r="C39" s="5">
        <v>170848.26</v>
      </c>
      <c r="D39" s="5">
        <f t="shared" ref="D39" si="52">B39+C39</f>
        <v>946928.18</v>
      </c>
      <c r="E39" s="5">
        <v>713935.32</v>
      </c>
      <c r="F39" s="5">
        <v>710678.04</v>
      </c>
      <c r="G39" s="5">
        <f t="shared" ref="G39" si="53">D39-E39</f>
        <v>232992.8600000001</v>
      </c>
    </row>
    <row r="40" spans="1:7" x14ac:dyDescent="0.2">
      <c r="A40" s="22" t="s">
        <v>164</v>
      </c>
      <c r="B40" s="5">
        <v>3111307.84</v>
      </c>
      <c r="C40" s="5">
        <v>4360006.9400000004</v>
      </c>
      <c r="D40" s="5">
        <f t="shared" ref="D40" si="54">B40+C40</f>
        <v>7471314.7800000003</v>
      </c>
      <c r="E40" s="5">
        <v>7374894.3799999999</v>
      </c>
      <c r="F40" s="5">
        <v>7373394.3799999999</v>
      </c>
      <c r="G40" s="5">
        <f t="shared" ref="G40" si="55">D40-E40</f>
        <v>96420.400000000373</v>
      </c>
    </row>
    <row r="41" spans="1:7" x14ac:dyDescent="0.2">
      <c r="A41" s="22" t="s">
        <v>165</v>
      </c>
      <c r="B41" s="5">
        <v>12262530.130000001</v>
      </c>
      <c r="C41" s="5">
        <v>8201641.8899999997</v>
      </c>
      <c r="D41" s="5">
        <f t="shared" ref="D41" si="56">B41+C41</f>
        <v>20464172.02</v>
      </c>
      <c r="E41" s="5">
        <v>20177842.469999999</v>
      </c>
      <c r="F41" s="5">
        <v>20020001.440000001</v>
      </c>
      <c r="G41" s="5">
        <f t="shared" ref="G41" si="57">D41-E41</f>
        <v>286329.55000000075</v>
      </c>
    </row>
    <row r="42" spans="1:7" x14ac:dyDescent="0.2">
      <c r="A42" s="22" t="s">
        <v>166</v>
      </c>
      <c r="B42" s="5">
        <v>648566.18999999994</v>
      </c>
      <c r="C42" s="5">
        <v>62341.279999999999</v>
      </c>
      <c r="D42" s="5">
        <f t="shared" ref="D42" si="58">B42+C42</f>
        <v>710907.47</v>
      </c>
      <c r="E42" s="5">
        <v>541205.74</v>
      </c>
      <c r="F42" s="5">
        <v>541205.74</v>
      </c>
      <c r="G42" s="5">
        <f t="shared" ref="G42" si="59">D42-E42</f>
        <v>169701.72999999998</v>
      </c>
    </row>
    <row r="43" spans="1:7" x14ac:dyDescent="0.2">
      <c r="A43" s="22" t="s">
        <v>167</v>
      </c>
      <c r="B43" s="5">
        <v>84994502.790000007</v>
      </c>
      <c r="C43" s="5">
        <v>99099786.840000004</v>
      </c>
      <c r="D43" s="5">
        <f t="shared" ref="D43" si="60">B43+C43</f>
        <v>184094289.63</v>
      </c>
      <c r="E43" s="5">
        <v>183508260.80000001</v>
      </c>
      <c r="F43" s="5">
        <v>168662460.15000001</v>
      </c>
      <c r="G43" s="5">
        <f t="shared" ref="G43" si="61">D43-E43</f>
        <v>586028.82999998331</v>
      </c>
    </row>
    <row r="44" spans="1:7" x14ac:dyDescent="0.2">
      <c r="A44" s="22" t="s">
        <v>168</v>
      </c>
      <c r="B44" s="5">
        <v>1673218.75</v>
      </c>
      <c r="C44" s="5">
        <v>-89535.13</v>
      </c>
      <c r="D44" s="5">
        <f t="shared" ref="D44" si="62">B44+C44</f>
        <v>1583683.62</v>
      </c>
      <c r="E44" s="5">
        <v>1562193.29</v>
      </c>
      <c r="F44" s="5">
        <v>1530634.29</v>
      </c>
      <c r="G44" s="5">
        <f t="shared" ref="G44" si="63">D44-E44</f>
        <v>21490.330000000075</v>
      </c>
    </row>
    <row r="45" spans="1:7" x14ac:dyDescent="0.2">
      <c r="A45" s="22" t="s">
        <v>169</v>
      </c>
      <c r="B45" s="5">
        <v>10711640</v>
      </c>
      <c r="C45" s="5">
        <v>848718.81</v>
      </c>
      <c r="D45" s="5">
        <f t="shared" ref="D45" si="64">B45+C45</f>
        <v>11560358.810000001</v>
      </c>
      <c r="E45" s="5">
        <v>11560358.810000001</v>
      </c>
      <c r="F45" s="5">
        <v>11560358.810000001</v>
      </c>
      <c r="G45" s="5">
        <f t="shared" ref="G45" si="65">D45-E45</f>
        <v>0</v>
      </c>
    </row>
    <row r="46" spans="1:7" x14ac:dyDescent="0.2">
      <c r="A46" s="22"/>
      <c r="B46" s="5"/>
      <c r="C46" s="5"/>
      <c r="D46" s="5"/>
      <c r="E46" s="5"/>
      <c r="F46" s="5"/>
      <c r="G46" s="5"/>
    </row>
    <row r="47" spans="1:7" x14ac:dyDescent="0.2">
      <c r="A47" s="11" t="s">
        <v>50</v>
      </c>
      <c r="B47" s="16">
        <f t="shared" ref="B47:G47" si="66">SUM(B7:B46)</f>
        <v>417058652.81000012</v>
      </c>
      <c r="C47" s="16">
        <f t="shared" si="66"/>
        <v>169941340.09</v>
      </c>
      <c r="D47" s="16">
        <f t="shared" si="66"/>
        <v>586999992.89999998</v>
      </c>
      <c r="E47" s="16">
        <f t="shared" si="66"/>
        <v>562300310.80999994</v>
      </c>
      <c r="F47" s="16">
        <f t="shared" si="66"/>
        <v>542903877.55000007</v>
      </c>
      <c r="G47" s="16">
        <f t="shared" si="66"/>
        <v>24699682.090000004</v>
      </c>
    </row>
    <row r="50" spans="1:7" ht="45" customHeight="1" x14ac:dyDescent="0.2">
      <c r="A50" s="45" t="s">
        <v>171</v>
      </c>
      <c r="B50" s="46"/>
      <c r="C50" s="46"/>
      <c r="D50" s="46"/>
      <c r="E50" s="46"/>
      <c r="F50" s="46"/>
      <c r="G50" s="47"/>
    </row>
    <row r="51" spans="1:7" ht="15" customHeight="1" x14ac:dyDescent="0.2">
      <c r="A51" s="36"/>
      <c r="B51" s="35"/>
      <c r="C51" s="35"/>
      <c r="D51" s="35"/>
      <c r="E51" s="35"/>
      <c r="F51" s="35"/>
      <c r="G51" s="37"/>
    </row>
    <row r="52" spans="1:7" x14ac:dyDescent="0.2">
      <c r="A52" s="31"/>
      <c r="B52" s="28"/>
      <c r="C52" s="29"/>
      <c r="D52" s="26" t="s">
        <v>57</v>
      </c>
      <c r="E52" s="29"/>
      <c r="F52" s="30"/>
      <c r="G52" s="42" t="s">
        <v>56</v>
      </c>
    </row>
    <row r="53" spans="1:7" ht="20.399999999999999" x14ac:dyDescent="0.2">
      <c r="A53" s="27" t="s">
        <v>51</v>
      </c>
      <c r="B53" s="2" t="s">
        <v>52</v>
      </c>
      <c r="C53" s="2" t="s">
        <v>117</v>
      </c>
      <c r="D53" s="2" t="s">
        <v>53</v>
      </c>
      <c r="E53" s="2" t="s">
        <v>54</v>
      </c>
      <c r="F53" s="2" t="s">
        <v>55</v>
      </c>
      <c r="G53" s="43"/>
    </row>
    <row r="54" spans="1:7" x14ac:dyDescent="0.2">
      <c r="A54" s="32"/>
      <c r="B54" s="3">
        <v>1</v>
      </c>
      <c r="C54" s="3">
        <v>2</v>
      </c>
      <c r="D54" s="3" t="s">
        <v>118</v>
      </c>
      <c r="E54" s="3">
        <v>4</v>
      </c>
      <c r="F54" s="3">
        <v>5</v>
      </c>
      <c r="G54" s="3" t="s">
        <v>119</v>
      </c>
    </row>
    <row r="55" spans="1:7" x14ac:dyDescent="0.2">
      <c r="A55" s="33"/>
      <c r="B55" s="34"/>
      <c r="C55" s="34"/>
      <c r="D55" s="34"/>
      <c r="E55" s="34"/>
      <c r="F55" s="34"/>
      <c r="G55" s="34"/>
    </row>
    <row r="56" spans="1:7" x14ac:dyDescent="0.2">
      <c r="A56" s="23" t="s">
        <v>8</v>
      </c>
      <c r="B56" s="5">
        <v>0</v>
      </c>
      <c r="C56" s="5">
        <v>0</v>
      </c>
      <c r="D56" s="5">
        <f>B56+C56</f>
        <v>0</v>
      </c>
      <c r="E56" s="5">
        <v>0</v>
      </c>
      <c r="F56" s="5">
        <v>0</v>
      </c>
      <c r="G56" s="5">
        <f>D56-E56</f>
        <v>0</v>
      </c>
    </row>
    <row r="57" spans="1:7" x14ac:dyDescent="0.2">
      <c r="A57" s="23" t="s">
        <v>9</v>
      </c>
      <c r="B57" s="5">
        <v>0</v>
      </c>
      <c r="C57" s="5">
        <v>0</v>
      </c>
      <c r="D57" s="5">
        <f t="shared" ref="D57:D59" si="67">B57+C57</f>
        <v>0</v>
      </c>
      <c r="E57" s="5">
        <v>0</v>
      </c>
      <c r="F57" s="5">
        <v>0</v>
      </c>
      <c r="G57" s="5">
        <f t="shared" ref="G57:G59" si="68">D57-E57</f>
        <v>0</v>
      </c>
    </row>
    <row r="58" spans="1:7" x14ac:dyDescent="0.2">
      <c r="A58" s="23" t="s">
        <v>10</v>
      </c>
      <c r="B58" s="5">
        <v>0</v>
      </c>
      <c r="C58" s="5">
        <v>0</v>
      </c>
      <c r="D58" s="5">
        <f t="shared" si="67"/>
        <v>0</v>
      </c>
      <c r="E58" s="5">
        <v>0</v>
      </c>
      <c r="F58" s="5">
        <v>0</v>
      </c>
      <c r="G58" s="5">
        <f t="shared" si="68"/>
        <v>0</v>
      </c>
    </row>
    <row r="59" spans="1:7" x14ac:dyDescent="0.2">
      <c r="A59" s="23" t="s">
        <v>121</v>
      </c>
      <c r="B59" s="5">
        <v>0</v>
      </c>
      <c r="C59" s="5">
        <v>0</v>
      </c>
      <c r="D59" s="5">
        <f t="shared" si="67"/>
        <v>0</v>
      </c>
      <c r="E59" s="5">
        <v>0</v>
      </c>
      <c r="F59" s="5">
        <v>0</v>
      </c>
      <c r="G59" s="5">
        <f t="shared" si="68"/>
        <v>0</v>
      </c>
    </row>
    <row r="60" spans="1:7" x14ac:dyDescent="0.2">
      <c r="A60" s="23"/>
      <c r="B60" s="5"/>
      <c r="C60" s="5"/>
      <c r="D60" s="5"/>
      <c r="E60" s="5"/>
      <c r="F60" s="5"/>
      <c r="G60" s="5"/>
    </row>
    <row r="61" spans="1:7" x14ac:dyDescent="0.2">
      <c r="A61" s="11" t="s">
        <v>50</v>
      </c>
      <c r="B61" s="16">
        <f t="shared" ref="B61:G61" si="69">SUM(B56:B59)</f>
        <v>0</v>
      </c>
      <c r="C61" s="16">
        <f t="shared" si="69"/>
        <v>0</v>
      </c>
      <c r="D61" s="16">
        <f t="shared" si="69"/>
        <v>0</v>
      </c>
      <c r="E61" s="16">
        <f t="shared" si="69"/>
        <v>0</v>
      </c>
      <c r="F61" s="16">
        <f t="shared" si="69"/>
        <v>0</v>
      </c>
      <c r="G61" s="16">
        <f t="shared" si="69"/>
        <v>0</v>
      </c>
    </row>
    <row r="64" spans="1:7" ht="45" customHeight="1" x14ac:dyDescent="0.2">
      <c r="A64" s="44" t="s">
        <v>172</v>
      </c>
      <c r="B64" s="40"/>
      <c r="C64" s="40"/>
      <c r="D64" s="40"/>
      <c r="E64" s="40"/>
      <c r="F64" s="40"/>
      <c r="G64" s="41"/>
    </row>
    <row r="65" spans="1:7" x14ac:dyDescent="0.2">
      <c r="A65" s="31"/>
      <c r="B65" s="28"/>
      <c r="C65" s="29"/>
      <c r="D65" s="26" t="s">
        <v>57</v>
      </c>
      <c r="E65" s="29"/>
      <c r="F65" s="30"/>
      <c r="G65" s="42" t="s">
        <v>56</v>
      </c>
    </row>
    <row r="66" spans="1:7" ht="20.399999999999999" x14ac:dyDescent="0.2">
      <c r="A66" s="27" t="s">
        <v>51</v>
      </c>
      <c r="B66" s="2" t="s">
        <v>52</v>
      </c>
      <c r="C66" s="2" t="s">
        <v>117</v>
      </c>
      <c r="D66" s="2" t="s">
        <v>53</v>
      </c>
      <c r="E66" s="2" t="s">
        <v>54</v>
      </c>
      <c r="F66" s="2" t="s">
        <v>55</v>
      </c>
      <c r="G66" s="43"/>
    </row>
    <row r="67" spans="1:7" x14ac:dyDescent="0.2">
      <c r="A67" s="32"/>
      <c r="B67" s="3">
        <v>1</v>
      </c>
      <c r="C67" s="3">
        <v>2</v>
      </c>
      <c r="D67" s="3" t="s">
        <v>118</v>
      </c>
      <c r="E67" s="3">
        <v>4</v>
      </c>
      <c r="F67" s="3">
        <v>5</v>
      </c>
      <c r="G67" s="3" t="s">
        <v>119</v>
      </c>
    </row>
    <row r="68" spans="1:7" x14ac:dyDescent="0.2">
      <c r="A68" s="33"/>
      <c r="B68" s="34"/>
      <c r="C68" s="34"/>
      <c r="D68" s="34"/>
      <c r="E68" s="34"/>
      <c r="F68" s="34"/>
      <c r="G68" s="34"/>
    </row>
    <row r="69" spans="1:7" x14ac:dyDescent="0.2">
      <c r="A69" s="24" t="s">
        <v>12</v>
      </c>
      <c r="B69" s="5">
        <v>10711640</v>
      </c>
      <c r="C69" s="5">
        <v>1076949.27</v>
      </c>
      <c r="D69" s="5">
        <f t="shared" ref="D69:D81" si="70">B69+C69</f>
        <v>11788589.27</v>
      </c>
      <c r="E69" s="5">
        <v>11788589.27</v>
      </c>
      <c r="F69" s="5">
        <v>11788589.27</v>
      </c>
      <c r="G69" s="5">
        <f t="shared" ref="G69:G81" si="71">D69-E69</f>
        <v>0</v>
      </c>
    </row>
    <row r="70" spans="1:7" x14ac:dyDescent="0.2">
      <c r="A70" s="24"/>
      <c r="B70" s="5"/>
      <c r="C70" s="5"/>
      <c r="D70" s="5"/>
      <c r="E70" s="5"/>
      <c r="F70" s="5"/>
      <c r="G70" s="5"/>
    </row>
    <row r="71" spans="1:7" x14ac:dyDescent="0.2">
      <c r="A71" s="24" t="s">
        <v>11</v>
      </c>
      <c r="B71" s="5">
        <v>0</v>
      </c>
      <c r="C71" s="5">
        <v>0</v>
      </c>
      <c r="D71" s="5">
        <f t="shared" si="70"/>
        <v>0</v>
      </c>
      <c r="E71" s="5">
        <v>0</v>
      </c>
      <c r="F71" s="5">
        <v>0</v>
      </c>
      <c r="G71" s="5">
        <f t="shared" si="71"/>
        <v>0</v>
      </c>
    </row>
    <row r="72" spans="1:7" x14ac:dyDescent="0.2">
      <c r="A72" s="24"/>
      <c r="B72" s="5"/>
      <c r="C72" s="5"/>
      <c r="D72" s="5"/>
      <c r="E72" s="5"/>
      <c r="F72" s="5"/>
      <c r="G72" s="5"/>
    </row>
    <row r="73" spans="1:7" ht="20.399999999999999" x14ac:dyDescent="0.2">
      <c r="A73" s="24" t="s">
        <v>13</v>
      </c>
      <c r="B73" s="5">
        <v>0</v>
      </c>
      <c r="C73" s="5">
        <v>0</v>
      </c>
      <c r="D73" s="5">
        <f t="shared" si="70"/>
        <v>0</v>
      </c>
      <c r="E73" s="5">
        <v>0</v>
      </c>
      <c r="F73" s="5">
        <v>0</v>
      </c>
      <c r="G73" s="5">
        <f t="shared" si="71"/>
        <v>0</v>
      </c>
    </row>
    <row r="74" spans="1:7" x14ac:dyDescent="0.2">
      <c r="A74" s="24"/>
      <c r="B74" s="5"/>
      <c r="C74" s="5"/>
      <c r="D74" s="5"/>
      <c r="E74" s="5"/>
      <c r="F74" s="5"/>
      <c r="G74" s="5"/>
    </row>
    <row r="75" spans="1:7" x14ac:dyDescent="0.2">
      <c r="A75" s="24" t="s">
        <v>25</v>
      </c>
      <c r="B75" s="5">
        <v>0</v>
      </c>
      <c r="C75" s="5">
        <v>0</v>
      </c>
      <c r="D75" s="5">
        <f t="shared" si="70"/>
        <v>0</v>
      </c>
      <c r="E75" s="5">
        <v>0</v>
      </c>
      <c r="F75" s="5">
        <v>0</v>
      </c>
      <c r="G75" s="5">
        <f t="shared" si="71"/>
        <v>0</v>
      </c>
    </row>
    <row r="76" spans="1:7" x14ac:dyDescent="0.2">
      <c r="A76" s="24"/>
      <c r="B76" s="5"/>
      <c r="C76" s="5"/>
      <c r="D76" s="5"/>
      <c r="E76" s="5"/>
      <c r="F76" s="5"/>
      <c r="G76" s="5"/>
    </row>
    <row r="77" spans="1:7" ht="20.399999999999999" x14ac:dyDescent="0.2">
      <c r="A77" s="24" t="s">
        <v>26</v>
      </c>
      <c r="B77" s="5">
        <v>0</v>
      </c>
      <c r="C77" s="5">
        <v>0</v>
      </c>
      <c r="D77" s="5">
        <f t="shared" si="70"/>
        <v>0</v>
      </c>
      <c r="E77" s="5">
        <v>0</v>
      </c>
      <c r="F77" s="5">
        <v>0</v>
      </c>
      <c r="G77" s="5">
        <f t="shared" si="71"/>
        <v>0</v>
      </c>
    </row>
    <row r="78" spans="1:7" x14ac:dyDescent="0.2">
      <c r="A78" s="24"/>
      <c r="B78" s="5"/>
      <c r="C78" s="5"/>
      <c r="D78" s="5"/>
      <c r="E78" s="5"/>
      <c r="F78" s="5"/>
      <c r="G78" s="5"/>
    </row>
    <row r="79" spans="1:7" x14ac:dyDescent="0.2">
      <c r="A79" s="24" t="s">
        <v>128</v>
      </c>
      <c r="B79" s="5">
        <v>0</v>
      </c>
      <c r="C79" s="5">
        <v>0</v>
      </c>
      <c r="D79" s="5">
        <f t="shared" si="70"/>
        <v>0</v>
      </c>
      <c r="E79" s="5">
        <v>0</v>
      </c>
      <c r="F79" s="5">
        <v>0</v>
      </c>
      <c r="G79" s="5">
        <f t="shared" si="71"/>
        <v>0</v>
      </c>
    </row>
    <row r="80" spans="1:7" x14ac:dyDescent="0.2">
      <c r="A80" s="24"/>
      <c r="B80" s="5"/>
      <c r="C80" s="5"/>
      <c r="D80" s="5"/>
      <c r="E80" s="5"/>
      <c r="F80" s="5"/>
      <c r="G80" s="5"/>
    </row>
    <row r="81" spans="1:7" x14ac:dyDescent="0.2">
      <c r="A81" s="24" t="s">
        <v>14</v>
      </c>
      <c r="B81" s="5">
        <v>0</v>
      </c>
      <c r="C81" s="5">
        <v>0</v>
      </c>
      <c r="D81" s="5">
        <f t="shared" si="70"/>
        <v>0</v>
      </c>
      <c r="E81" s="5">
        <v>0</v>
      </c>
      <c r="F81" s="5">
        <v>0</v>
      </c>
      <c r="G81" s="5">
        <f t="shared" si="71"/>
        <v>0</v>
      </c>
    </row>
    <row r="82" spans="1:7" x14ac:dyDescent="0.2">
      <c r="A82" s="24"/>
      <c r="B82" s="5"/>
      <c r="C82" s="5"/>
      <c r="D82" s="5"/>
      <c r="E82" s="5"/>
      <c r="F82" s="5"/>
      <c r="G82" s="5"/>
    </row>
    <row r="83" spans="1:7" x14ac:dyDescent="0.2">
      <c r="A83" s="11" t="s">
        <v>50</v>
      </c>
      <c r="B83" s="16">
        <f t="shared" ref="B83:G83" si="72">SUM(B69:B81)</f>
        <v>10711640</v>
      </c>
      <c r="C83" s="16">
        <f t="shared" si="72"/>
        <v>1076949.27</v>
      </c>
      <c r="D83" s="16">
        <f t="shared" si="72"/>
        <v>11788589.27</v>
      </c>
      <c r="E83" s="16">
        <f t="shared" si="72"/>
        <v>11788589.27</v>
      </c>
      <c r="F83" s="16">
        <f t="shared" si="72"/>
        <v>11788589.27</v>
      </c>
      <c r="G83" s="16">
        <f t="shared" si="72"/>
        <v>0</v>
      </c>
    </row>
    <row r="85" spans="1:7" x14ac:dyDescent="0.2">
      <c r="A85" s="1" t="s">
        <v>120</v>
      </c>
    </row>
  </sheetData>
  <sheetProtection formatCells="0" formatColumns="0" formatRows="0" insertRows="0" deleteRows="0" autoFilter="0"/>
  <mergeCells count="6">
    <mergeCell ref="G3:G4"/>
    <mergeCell ref="A1:G1"/>
    <mergeCell ref="A50:G50"/>
    <mergeCell ref="G65:G66"/>
    <mergeCell ref="G52:G53"/>
    <mergeCell ref="A64:G6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4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view="pageBreakPreview" zoomScale="60" zoomScaleNormal="100" workbookViewId="0">
      <selection activeCell="B49" sqref="B49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0.1" customHeight="1" x14ac:dyDescent="0.2">
      <c r="A1" s="44" t="s">
        <v>173</v>
      </c>
      <c r="B1" s="40"/>
      <c r="C1" s="40"/>
      <c r="D1" s="40"/>
      <c r="E1" s="40"/>
      <c r="F1" s="40"/>
      <c r="G1" s="41"/>
    </row>
    <row r="2" spans="1:7" x14ac:dyDescent="0.2">
      <c r="A2" s="31"/>
      <c r="B2" s="28"/>
      <c r="C2" s="29"/>
      <c r="D2" s="26" t="s">
        <v>57</v>
      </c>
      <c r="E2" s="29"/>
      <c r="F2" s="30"/>
      <c r="G2" s="42" t="s">
        <v>56</v>
      </c>
    </row>
    <row r="3" spans="1:7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3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209577267.59999999</v>
      </c>
      <c r="C6" s="13">
        <f t="shared" si="0"/>
        <v>148291202.87</v>
      </c>
      <c r="D6" s="13">
        <f t="shared" si="0"/>
        <v>357868470.46999997</v>
      </c>
      <c r="E6" s="13">
        <f t="shared" si="0"/>
        <v>347183909.26999998</v>
      </c>
      <c r="F6" s="13">
        <f t="shared" si="0"/>
        <v>331644607.69999999</v>
      </c>
      <c r="G6" s="13">
        <f t="shared" si="0"/>
        <v>10684561.199999984</v>
      </c>
    </row>
    <row r="7" spans="1:7" x14ac:dyDescent="0.2">
      <c r="A7" s="25" t="s">
        <v>40</v>
      </c>
      <c r="B7" s="5">
        <v>7546567.9199999999</v>
      </c>
      <c r="C7" s="5">
        <v>-337851.96</v>
      </c>
      <c r="D7" s="5">
        <f>B7+C7</f>
        <v>7208715.96</v>
      </c>
      <c r="E7" s="5">
        <v>7019813.3300000001</v>
      </c>
      <c r="F7" s="5">
        <v>6971640.7699999996</v>
      </c>
      <c r="G7" s="5">
        <f>D7-E7</f>
        <v>188902.62999999989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122</v>
      </c>
      <c r="B9" s="5">
        <v>15847042.699999999</v>
      </c>
      <c r="C9" s="5">
        <v>5234646.71</v>
      </c>
      <c r="D9" s="5">
        <f t="shared" si="1"/>
        <v>21081689.41</v>
      </c>
      <c r="E9" s="5">
        <v>20404463.699999999</v>
      </c>
      <c r="F9" s="5">
        <v>20294649.190000001</v>
      </c>
      <c r="G9" s="5">
        <f t="shared" si="2"/>
        <v>677225.71000000089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48948751.920000002</v>
      </c>
      <c r="C11" s="5">
        <v>14736596.109999999</v>
      </c>
      <c r="D11" s="5">
        <f t="shared" si="1"/>
        <v>63685348.030000001</v>
      </c>
      <c r="E11" s="5">
        <v>60265091.189999998</v>
      </c>
      <c r="F11" s="5">
        <v>59898270.57</v>
      </c>
      <c r="G11" s="5">
        <f t="shared" si="2"/>
        <v>3420256.8400000036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84994502.790000007</v>
      </c>
      <c r="C13" s="5">
        <v>99099786.840000004</v>
      </c>
      <c r="D13" s="5">
        <f t="shared" si="1"/>
        <v>184094289.63</v>
      </c>
      <c r="E13" s="5">
        <v>183508260.80000001</v>
      </c>
      <c r="F13" s="5">
        <v>168662460.15000001</v>
      </c>
      <c r="G13" s="5">
        <f t="shared" si="2"/>
        <v>586028.82999998331</v>
      </c>
    </row>
    <row r="14" spans="1:7" x14ac:dyDescent="0.2">
      <c r="A14" s="25" t="s">
        <v>18</v>
      </c>
      <c r="B14" s="5">
        <v>52240402.270000003</v>
      </c>
      <c r="C14" s="5">
        <v>29558025.170000002</v>
      </c>
      <c r="D14" s="5">
        <f t="shared" si="1"/>
        <v>81798427.439999998</v>
      </c>
      <c r="E14" s="5">
        <v>75986280.25</v>
      </c>
      <c r="F14" s="5">
        <v>75817587.019999996</v>
      </c>
      <c r="G14" s="5">
        <f t="shared" si="2"/>
        <v>5812147.1899999976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204212485.66</v>
      </c>
      <c r="C16" s="13">
        <f t="shared" si="3"/>
        <v>12516014.390000001</v>
      </c>
      <c r="D16" s="13">
        <f t="shared" si="3"/>
        <v>216728500.05000001</v>
      </c>
      <c r="E16" s="13">
        <f t="shared" si="3"/>
        <v>203005441.08000001</v>
      </c>
      <c r="F16" s="13">
        <f t="shared" si="3"/>
        <v>199159700.45999998</v>
      </c>
      <c r="G16" s="13">
        <f t="shared" si="3"/>
        <v>13723058.970000021</v>
      </c>
    </row>
    <row r="17" spans="1:7" x14ac:dyDescent="0.2">
      <c r="A17" s="25" t="s">
        <v>42</v>
      </c>
      <c r="B17" s="5">
        <v>3507961.82</v>
      </c>
      <c r="C17" s="5">
        <v>-910834.78</v>
      </c>
      <c r="D17" s="5">
        <f>B17+C17</f>
        <v>2597127.04</v>
      </c>
      <c r="E17" s="5">
        <v>2454508.84</v>
      </c>
      <c r="F17" s="5">
        <v>2452642.2000000002</v>
      </c>
      <c r="G17" s="5">
        <f t="shared" ref="G17:G23" si="4">D17-E17</f>
        <v>142618.20000000019</v>
      </c>
    </row>
    <row r="18" spans="1:7" x14ac:dyDescent="0.2">
      <c r="A18" s="25" t="s">
        <v>27</v>
      </c>
      <c r="B18" s="5">
        <v>157223363.55000001</v>
      </c>
      <c r="C18" s="5">
        <v>8431537.1500000004</v>
      </c>
      <c r="D18" s="5">
        <f t="shared" ref="D18:D23" si="5">B18+C18</f>
        <v>165654900.70000002</v>
      </c>
      <c r="E18" s="5">
        <v>154917443.81</v>
      </c>
      <c r="F18" s="5">
        <v>151101488.63</v>
      </c>
      <c r="G18" s="5">
        <f t="shared" si="4"/>
        <v>10737456.890000015</v>
      </c>
    </row>
    <row r="19" spans="1:7" x14ac:dyDescent="0.2">
      <c r="A19" s="25" t="s">
        <v>20</v>
      </c>
      <c r="B19" s="5">
        <v>648566.18999999994</v>
      </c>
      <c r="C19" s="5">
        <v>62341.279999999999</v>
      </c>
      <c r="D19" s="5">
        <f t="shared" si="5"/>
        <v>710907.47</v>
      </c>
      <c r="E19" s="5">
        <v>541205.74</v>
      </c>
      <c r="F19" s="5">
        <v>541205.74</v>
      </c>
      <c r="G19" s="5">
        <f t="shared" si="4"/>
        <v>169701.72999999998</v>
      </c>
    </row>
    <row r="20" spans="1:7" x14ac:dyDescent="0.2">
      <c r="A20" s="25" t="s">
        <v>43</v>
      </c>
      <c r="B20" s="5">
        <v>18401329.66</v>
      </c>
      <c r="C20" s="5">
        <v>2500094.0099999998</v>
      </c>
      <c r="D20" s="5">
        <f t="shared" si="5"/>
        <v>20901423.670000002</v>
      </c>
      <c r="E20" s="5">
        <v>19570248.309999999</v>
      </c>
      <c r="F20" s="5">
        <v>19548386.789999999</v>
      </c>
      <c r="G20" s="5">
        <f t="shared" si="4"/>
        <v>1331175.3600000031</v>
      </c>
    </row>
    <row r="21" spans="1:7" x14ac:dyDescent="0.2">
      <c r="A21" s="25" t="s">
        <v>44</v>
      </c>
      <c r="B21" s="5">
        <v>6582503.1100000003</v>
      </c>
      <c r="C21" s="5">
        <v>-130787.25</v>
      </c>
      <c r="D21" s="5">
        <f t="shared" si="5"/>
        <v>6451715.8600000003</v>
      </c>
      <c r="E21" s="5">
        <v>6285650.9400000004</v>
      </c>
      <c r="F21" s="5">
        <v>6285650.9400000004</v>
      </c>
      <c r="G21" s="5">
        <f t="shared" si="4"/>
        <v>166064.91999999993</v>
      </c>
    </row>
    <row r="22" spans="1:7" x14ac:dyDescent="0.2">
      <c r="A22" s="25" t="s">
        <v>45</v>
      </c>
      <c r="B22" s="5">
        <v>11535064.880000001</v>
      </c>
      <c r="C22" s="5">
        <v>923025.73</v>
      </c>
      <c r="D22" s="5">
        <f t="shared" si="5"/>
        <v>12458090.610000001</v>
      </c>
      <c r="E22" s="5">
        <v>12408407.859999999</v>
      </c>
      <c r="F22" s="5">
        <v>12408407.859999999</v>
      </c>
      <c r="G22" s="5">
        <f t="shared" si="4"/>
        <v>49682.750000001863</v>
      </c>
    </row>
    <row r="23" spans="1:7" x14ac:dyDescent="0.2">
      <c r="A23" s="25" t="s">
        <v>4</v>
      </c>
      <c r="B23" s="5">
        <v>6313696.4500000002</v>
      </c>
      <c r="C23" s="5">
        <v>1640638.25</v>
      </c>
      <c r="D23" s="5">
        <f t="shared" si="5"/>
        <v>7954334.7000000002</v>
      </c>
      <c r="E23" s="5">
        <v>6827975.5800000001</v>
      </c>
      <c r="F23" s="5">
        <v>6821918.2999999998</v>
      </c>
      <c r="G23" s="5">
        <f t="shared" si="4"/>
        <v>1126359.1200000001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3268899.55</v>
      </c>
      <c r="C25" s="13">
        <f t="shared" si="6"/>
        <v>9134122.8300000001</v>
      </c>
      <c r="D25" s="13">
        <f t="shared" si="6"/>
        <v>12403022.379999999</v>
      </c>
      <c r="E25" s="13">
        <f t="shared" si="6"/>
        <v>12110960.459999999</v>
      </c>
      <c r="F25" s="13">
        <f t="shared" si="6"/>
        <v>12099569.389999999</v>
      </c>
      <c r="G25" s="13">
        <f t="shared" si="6"/>
        <v>292061.92000000016</v>
      </c>
    </row>
    <row r="26" spans="1:7" x14ac:dyDescent="0.2">
      <c r="A26" s="25" t="s">
        <v>28</v>
      </c>
      <c r="B26" s="5">
        <v>1908591.79</v>
      </c>
      <c r="C26" s="5">
        <v>-399374.95</v>
      </c>
      <c r="D26" s="5">
        <f>B26+C26</f>
        <v>1509216.84</v>
      </c>
      <c r="E26" s="5">
        <v>1311026.5</v>
      </c>
      <c r="F26" s="5">
        <v>1299635.43</v>
      </c>
      <c r="G26" s="5">
        <f t="shared" ref="G26:G34" si="7">D26-E26</f>
        <v>198190.34000000008</v>
      </c>
    </row>
    <row r="27" spans="1:7" x14ac:dyDescent="0.2">
      <c r="A27" s="25" t="s">
        <v>23</v>
      </c>
      <c r="B27" s="5">
        <v>0</v>
      </c>
      <c r="C27" s="5">
        <v>9586055.9399999995</v>
      </c>
      <c r="D27" s="5">
        <f t="shared" ref="D27:D34" si="8">B27+C27</f>
        <v>9586055.9399999995</v>
      </c>
      <c r="E27" s="5">
        <v>9586055.9399999995</v>
      </c>
      <c r="F27" s="5">
        <v>9586055.9399999995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1360307.76</v>
      </c>
      <c r="C32" s="5">
        <v>-52558.16</v>
      </c>
      <c r="D32" s="5">
        <f t="shared" si="8"/>
        <v>1307749.6000000001</v>
      </c>
      <c r="E32" s="5">
        <v>1213878.02</v>
      </c>
      <c r="F32" s="5">
        <v>1213878.02</v>
      </c>
      <c r="G32" s="5">
        <f t="shared" si="7"/>
        <v>93871.580000000075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50</v>
      </c>
      <c r="B42" s="16">
        <f t="shared" ref="B42:G42" si="12">SUM(B36+B25+B16+B6)</f>
        <v>417058652.81</v>
      </c>
      <c r="C42" s="16">
        <f t="shared" si="12"/>
        <v>169941340.09</v>
      </c>
      <c r="D42" s="16">
        <f t="shared" si="12"/>
        <v>586999992.89999998</v>
      </c>
      <c r="E42" s="16">
        <f t="shared" si="12"/>
        <v>562300310.80999994</v>
      </c>
      <c r="F42" s="16">
        <f t="shared" si="12"/>
        <v>542903877.54999995</v>
      </c>
      <c r="G42" s="16">
        <f t="shared" si="12"/>
        <v>24699682.090000004</v>
      </c>
    </row>
    <row r="44" spans="1:7" x14ac:dyDescent="0.2">
      <c r="A44" s="1" t="s">
        <v>120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Compu 1</cp:lastModifiedBy>
  <cp:lastPrinted>2018-07-14T22:21:14Z</cp:lastPrinted>
  <dcterms:created xsi:type="dcterms:W3CDTF">2014-02-10T03:37:14Z</dcterms:created>
  <dcterms:modified xsi:type="dcterms:W3CDTF">2025-02-05T21:55:21Z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