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5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B7" i="1" l="1"/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F6" i="1" l="1"/>
  <c r="E6" i="1"/>
  <c r="C6" i="1"/>
  <c r="B6" i="1"/>
  <c r="F37" i="1"/>
  <c r="B37" i="1"/>
  <c r="G32" i="1"/>
  <c r="G31" i="1" s="1"/>
  <c r="D31" i="1"/>
  <c r="C37" i="1"/>
  <c r="E37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G37" i="1"/>
  <c r="D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<sst xmlns="http://schemas.openxmlformats.org/spreadsheetml/2006/main" count="66" uniqueCount="66">
  <si>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</si>
  <si>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</si>
  <si>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</si>
  <si>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</si>
  <si>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</si>
  <si>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</si>
  <si>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</si>
  <si>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</si>
  <si>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</si>
  <si>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</si>
  <si>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</si>
  <si>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</si>
  <si>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</si>
  <si>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</si>
  <si>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</si>
  <si>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</si>
  <si>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</si>
  <si>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</si>
  <si>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</si>
  <si>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</si>
  <si>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</si>
  <si>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</si>
  <si>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</si>
  <si>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</si>
  <si>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</si>
  <si>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</si>
  <si>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</si>
  <si>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</si>
  <si>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</si>
  <si>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</si>
  <si>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</si>
  <si>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</si>
  <si>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</si>
  <si>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</si>
  <si>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</si>
  <si>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</si>
  <si>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</si>
  <si>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</si>
  <si>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</si>
  <si>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</si>
  <si>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</si>
  <si>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</si>
  <si>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</si>
  <si>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</si>
  <si>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</si>
  <si>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</si>
  <si>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</si>
  <si>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</si>
  <si>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</si>
  <si>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</si>
  <si>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</si>
  <si>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</si>
  <si>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</si>
  <si>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</si>
  <si>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</si>
  <si>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</si>
  <si>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</si>
  <si>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</si>
  <si>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</si>
  <si>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</si>
  <si>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</si>
  <si>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</si>
  <si>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</si>
  <si>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</si>
  <si>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</si>
  <si>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Cortázar, Gto.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</si>
</sst>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5" fillId="0" borderId="0" xfId="0" applyFont="1"/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 wrapText="1"/>
    </xf>
    <xf numFmtId="0" fontId="5" fillId="0" borderId="0" xfId="0" applyFont="1" applyFill="1" applyProtection="1">
      <protection locked="0"/>
    </xf>
    <xf numFmtId="0" fontId="2" fillId="0" borderId="0" xfId="9" applyFont="1"/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11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506100</xdr:colOff>
      <xdr:row>0</xdr:row>
      <xdr:rowOff>559050</xdr:rowOff>
    </xdr:to>
    <xdr:pic>
      <xdr:nvPicPr>
        <xdr:cNvPr id="2" name="Imagen 1" descr="LOGO COMPLETO PNG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468000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485778</xdr:colOff>
      <xdr:row>0</xdr:row>
      <xdr:rowOff>47625</xdr:rowOff>
    </xdr:from>
    <xdr:to>
      <xdr:col>6</xdr:col>
      <xdr:colOff>986877</xdr:colOff>
      <xdr:row>0</xdr:row>
      <xdr:rowOff>587625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B0D90-637C-4AF4-BBAD-B3B3C65A1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8" y="47625"/>
          <a:ext cx="5010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5" t="s">
        <v>65</v>
      </c>
      <c r="B1" s="25"/>
      <c r="C1" s="25"/>
      <c r="D1" s="25"/>
      <c r="E1" s="25"/>
      <c r="F1" s="25"/>
      <c r="G1" s="28"/>
    </row>
    <row r="2" spans="1:8" ht="15" customHeight="1" x14ac:dyDescent="0.2">
      <c r="A2" s="13"/>
      <c r="B2" s="25" t="s">
        <v>31</v>
      </c>
      <c r="C2" s="25"/>
      <c r="D2" s="25"/>
      <c r="E2" s="25"/>
      <c r="F2" s="25"/>
      <c r="G2" s="26" t="s">
        <v>30</v>
      </c>
    </row>
    <row r="3" spans="1:8" ht="24.95" customHeight="1" x14ac:dyDescent="0.2">
      <c r="A3" s="14" t="s">
        <v>59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7"/>
    </row>
    <row r="4" spans="1:8" x14ac:dyDescent="0.2">
      <c r="A4" s="15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s="18" customFormat="1" x14ac:dyDescent="0.2">
      <c r="A5" s="16"/>
      <c r="B5" s="17"/>
      <c r="C5" s="17"/>
      <c r="D5" s="17"/>
      <c r="E5" s="17"/>
      <c r="F5" s="17"/>
      <c r="G5" s="17"/>
    </row>
    <row r="6" spans="1:8" x14ac:dyDescent="0.2">
      <c r="A6" s="19" t="s">
        <v>25</v>
      </c>
      <c r="B6" s="5">
        <f>+B7+B10+B19+B23+B26+B31</f>
        <v>332876198.31999999</v>
      </c>
      <c r="C6" s="5">
        <f t="shared" ref="C6:G6" si="0">+C7+C10+C19+C23+C26+C31</f>
        <v>202574992.99000001</v>
      </c>
      <c r="D6" s="5">
        <f t="shared" si="0"/>
        <v>535451191.31</v>
      </c>
      <c r="E6" s="5">
        <f t="shared" si="0"/>
        <v>443442290.76999998</v>
      </c>
      <c r="F6" s="5">
        <f t="shared" si="0"/>
        <v>425493611.89999998</v>
      </c>
      <c r="G6" s="5">
        <f t="shared" si="0"/>
        <v>92008900.540000021</v>
      </c>
    </row>
    <row r="7" spans="1:8" x14ac:dyDescent="0.2">
      <c r="A7" s="20" t="s">
        <v>0</v>
      </c>
      <c r="B7" s="9">
        <f>SUM(B8:B9)</f>
        <v>130000</v>
      </c>
      <c r="C7" s="9">
        <f>SUM(C8:C9)</f>
        <v>105084958.39</v>
      </c>
      <c r="D7" s="9">
        <f t="shared" ref="D7:G7" si="1">SUM(D8:D9)</f>
        <v>105214958.39</v>
      </c>
      <c r="E7" s="9">
        <f t="shared" si="1"/>
        <v>75327715.810000002</v>
      </c>
      <c r="F7" s="9">
        <f t="shared" si="1"/>
        <v>60313086.159999996</v>
      </c>
      <c r="G7" s="9">
        <f t="shared" si="1"/>
        <v>29887242.579999998</v>
      </c>
      <c r="H7" s="8">
        <v>0</v>
      </c>
    </row>
    <row r="8" spans="1:8" x14ac:dyDescent="0.2">
      <c r="A8" s="21" t="s">
        <v>1</v>
      </c>
      <c r="B8" s="10">
        <v>130000</v>
      </c>
      <c r="C8" s="10">
        <v>105084958.39</v>
      </c>
      <c r="D8" s="10">
        <f>B8+C8</f>
        <v>105214958.39</v>
      </c>
      <c r="E8" s="10">
        <v>75327715.810000002</v>
      </c>
      <c r="F8" s="10">
        <v>60313086.159999996</v>
      </c>
      <c r="G8" s="10">
        <f>D8-E8</f>
        <v>29887242.579999998</v>
      </c>
      <c r="H8" s="8" t="s">
        <v>35</v>
      </c>
    </row>
    <row r="9" spans="1:8" x14ac:dyDescent="0.2">
      <c r="A9" s="21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20" t="s">
        <v>3</v>
      </c>
      <c r="B10" s="9">
        <f>SUM(B11:B18)</f>
        <v>332746198.31999999</v>
      </c>
      <c r="C10" s="9">
        <f>SUM(C11:C18)</f>
        <v>97490034.599999994</v>
      </c>
      <c r="D10" s="9">
        <f t="shared" ref="D10:G10" si="2">SUM(D11:D18)</f>
        <v>430236232.92000002</v>
      </c>
      <c r="E10" s="9">
        <f t="shared" si="2"/>
        <v>368114574.95999998</v>
      </c>
      <c r="F10" s="9">
        <f t="shared" si="2"/>
        <v>365180525.74000001</v>
      </c>
      <c r="G10" s="9">
        <f t="shared" si="2"/>
        <v>62121657.960000031</v>
      </c>
      <c r="H10" s="8">
        <v>0</v>
      </c>
    </row>
    <row r="11" spans="1:8" x14ac:dyDescent="0.2">
      <c r="A11" s="21" t="s">
        <v>4</v>
      </c>
      <c r="B11" s="10">
        <v>332746198.31999999</v>
      </c>
      <c r="C11" s="10">
        <v>79815800.659999996</v>
      </c>
      <c r="D11" s="10">
        <f t="shared" ref="D11:D18" si="3">B11+C11</f>
        <v>412561998.98000002</v>
      </c>
      <c r="E11" s="10">
        <v>356564764.94999999</v>
      </c>
      <c r="F11" s="10">
        <v>353661040.67000002</v>
      </c>
      <c r="G11" s="10">
        <f t="shared" ref="G11:G18" si="4">D11-E11</f>
        <v>55997234.030000031</v>
      </c>
      <c r="H11" s="8" t="s">
        <v>37</v>
      </c>
    </row>
    <row r="12" spans="1:8" x14ac:dyDescent="0.2">
      <c r="A12" s="21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  <c r="H12" s="8" t="s">
        <v>38</v>
      </c>
    </row>
    <row r="13" spans="1:8" x14ac:dyDescent="0.2">
      <c r="A13" s="21" t="s">
        <v>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  <c r="H13" s="8" t="s">
        <v>39</v>
      </c>
    </row>
    <row r="14" spans="1:8" x14ac:dyDescent="0.2">
      <c r="A14" s="21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8" t="s">
        <v>40</v>
      </c>
    </row>
    <row r="15" spans="1:8" x14ac:dyDescent="0.2">
      <c r="A15" s="21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  <c r="H15" s="8" t="s">
        <v>41</v>
      </c>
    </row>
    <row r="16" spans="1:8" x14ac:dyDescent="0.2">
      <c r="A16" s="21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8" t="s">
        <v>42</v>
      </c>
    </row>
    <row r="17" spans="1:8" x14ac:dyDescent="0.2">
      <c r="A17" s="21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8" t="s">
        <v>43</v>
      </c>
    </row>
    <row r="18" spans="1:8" x14ac:dyDescent="0.2">
      <c r="A18" s="21" t="s">
        <v>11</v>
      </c>
      <c r="B18" s="10">
        <v>0</v>
      </c>
      <c r="C18" s="10">
        <v>17674233.940000001</v>
      </c>
      <c r="D18" s="10">
        <f t="shared" si="3"/>
        <v>17674233.940000001</v>
      </c>
      <c r="E18" s="10">
        <v>11549810.01</v>
      </c>
      <c r="F18" s="10">
        <v>11519485.07</v>
      </c>
      <c r="G18" s="10">
        <f t="shared" si="4"/>
        <v>6124423.9300000016</v>
      </c>
      <c r="H18" s="8" t="s">
        <v>44</v>
      </c>
    </row>
    <row r="19" spans="1:8" x14ac:dyDescent="0.2">
      <c r="A19" s="20" t="s">
        <v>12</v>
      </c>
      <c r="B19" s="9">
        <f>SUM(B20:B22)</f>
        <v>0</v>
      </c>
      <c r="C19" s="9">
        <f>SUM(C20:C22)</f>
        <v>0</v>
      </c>
      <c r="D19" s="9">
        <f t="shared" ref="D19:G19" si="5">SUM(D20:D22)</f>
        <v>0</v>
      </c>
      <c r="E19" s="9">
        <f t="shared" si="5"/>
        <v>0</v>
      </c>
      <c r="F19" s="9">
        <f t="shared" si="5"/>
        <v>0</v>
      </c>
      <c r="G19" s="9">
        <f t="shared" si="5"/>
        <v>0</v>
      </c>
      <c r="H19" s="8">
        <v>0</v>
      </c>
    </row>
    <row r="20" spans="1:8" x14ac:dyDescent="0.2">
      <c r="A20" s="21" t="s">
        <v>13</v>
      </c>
      <c r="B20" s="10">
        <v>0</v>
      </c>
      <c r="C20" s="10">
        <v>0</v>
      </c>
      <c r="D20" s="10">
        <f t="shared" ref="D20:D22" si="6">B20+C20</f>
        <v>0</v>
      </c>
      <c r="E20" s="10">
        <v>0</v>
      </c>
      <c r="F20" s="10">
        <v>0</v>
      </c>
      <c r="G20" s="10">
        <f t="shared" ref="G20:G22" si="7">D20-E20</f>
        <v>0</v>
      </c>
      <c r="H20" s="8" t="s">
        <v>45</v>
      </c>
    </row>
    <row r="21" spans="1:8" x14ac:dyDescent="0.2">
      <c r="A21" s="21" t="s">
        <v>14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  <c r="H21" s="8" t="s">
        <v>46</v>
      </c>
    </row>
    <row r="22" spans="1:8" x14ac:dyDescent="0.2">
      <c r="A22" s="21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20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21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48</v>
      </c>
    </row>
    <row r="25" spans="1:8" x14ac:dyDescent="0.2">
      <c r="A25" s="21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20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21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50</v>
      </c>
    </row>
    <row r="28" spans="1:8" x14ac:dyDescent="0.2">
      <c r="A28" s="21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21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21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20" t="s">
        <v>60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21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22" t="s">
        <v>61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22" t="s">
        <v>62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22" t="s">
        <v>63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23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4" t="s">
        <v>64</v>
      </c>
      <c r="B37" s="11">
        <f>SUM(B7+B10+B19+B23+B26+B31+B33+B34+B35)</f>
        <v>332876198.31999999</v>
      </c>
      <c r="C37" s="11">
        <f t="shared" ref="C37:G37" si="17">SUM(C7+C10+C19+C23+C26+C31+C33+C34+C35)</f>
        <v>202574992.99000001</v>
      </c>
      <c r="D37" s="11">
        <f t="shared" si="17"/>
        <v>535451191.31</v>
      </c>
      <c r="E37" s="11">
        <f t="shared" si="17"/>
        <v>443442290.76999998</v>
      </c>
      <c r="F37" s="11">
        <f t="shared" si="17"/>
        <v>425493611.89999998</v>
      </c>
      <c r="G37" s="11">
        <f t="shared" si="17"/>
        <v>92008900.540000021</v>
      </c>
    </row>
    <row r="39" spans="1:8" x14ac:dyDescent="0.2">
      <c r="A39" s="12" t="s">
        <v>58</v>
      </c>
    </row>
  </sheetData>
  <sheetProtection formatCells="0" formatColumns="0" formatRows="0" autoFilter="0"/>
  <protectedRanges>
    <protectedRange sqref="A38:G65522" name="Rango1"/>
    <protectedRange sqref="B7:G36" name="Rango1_3"/>
    <protectedRange sqref="B4:G6" name="Rango1_2_2"/>
    <protectedRange sqref="B37:G37" name="Rango1_1_2"/>
    <protectedRange sqref="A11:A18 A20:A22 A24:A25 A27:A30 A32 A8:A9" name="Rango1_3_1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2024-01-29T18:58:15Z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