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\Documents\CUENTA PUBLICA 4TO TRIMESTRE 2022\"/>
    </mc:Choice>
  </mc:AlternateContent>
  <xr:revisionPtr revIDLastSave="0" documentId="8_{1FAE6642-643B-4B5C-88AB-16A376ACA8C2}" xr6:coauthVersionLast="47" xr6:coauthVersionMax="47" xr10:uidLastSave="{00000000-0000-0000-0000-000000000000}"/>
  <bookViews>
    <workbookView xWindow="30" yWindow="0" windowWidth="20370" windowHeight="1092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81029"/>
</workbook>
</file>

<file path=xl/calcChain.xml><?xml version="1.0" encoding="utf-8"?>
<calcChain xmlns="http://schemas.openxmlformats.org/spreadsheetml/2006/main">
  <c r="E43" i="4" l="1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E13" i="4"/>
  <c r="H13" i="4" s="1"/>
  <c r="G70" i="4"/>
  <c r="F70" i="4"/>
  <c r="D70" i="4"/>
  <c r="E69" i="4"/>
  <c r="H69" i="4" s="1"/>
  <c r="E68" i="4"/>
  <c r="H68" i="4" s="1"/>
  <c r="E67" i="4"/>
  <c r="H67" i="4" s="1"/>
  <c r="E66" i="4"/>
  <c r="H66" i="4" s="1"/>
  <c r="E65" i="4"/>
  <c r="H65" i="4" s="1"/>
  <c r="E64" i="4"/>
  <c r="H64" i="4" s="1"/>
  <c r="E63" i="4"/>
  <c r="H63" i="4" s="1"/>
  <c r="C70" i="4"/>
  <c r="G56" i="4"/>
  <c r="F56" i="4"/>
  <c r="E55" i="4"/>
  <c r="H55" i="4" s="1"/>
  <c r="E54" i="4"/>
  <c r="H54" i="4" s="1"/>
  <c r="E53" i="4"/>
  <c r="H53" i="4" s="1"/>
  <c r="E52" i="4"/>
  <c r="H52" i="4" s="1"/>
  <c r="D56" i="4"/>
  <c r="C56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45" i="4"/>
  <c r="F45" i="4"/>
  <c r="D45" i="4"/>
  <c r="C45" i="4"/>
  <c r="H56" i="4" l="1"/>
  <c r="H70" i="4"/>
  <c r="E56" i="4"/>
  <c r="E70" i="4"/>
  <c r="H45" i="4"/>
  <c r="E45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E9" i="6"/>
  <c r="E10" i="6"/>
  <c r="H10" i="6" s="1"/>
  <c r="E11" i="6"/>
  <c r="E12" i="6"/>
  <c r="H12" i="6" s="1"/>
  <c r="H75" i="6"/>
  <c r="H67" i="6"/>
  <c r="H63" i="6"/>
  <c r="H59" i="6"/>
  <c r="H55" i="6"/>
  <c r="H51" i="6"/>
  <c r="H39" i="6"/>
  <c r="H35" i="6"/>
  <c r="H31" i="6"/>
  <c r="H11" i="6"/>
  <c r="H9" i="6"/>
  <c r="H8" i="6"/>
  <c r="E76" i="6"/>
  <c r="H76" i="6" s="1"/>
  <c r="E75" i="6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E54" i="6"/>
  <c r="H54" i="6" s="1"/>
  <c r="E52" i="6"/>
  <c r="H52" i="6" s="1"/>
  <c r="E51" i="6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E34" i="6"/>
  <c r="H34" i="6" s="1"/>
  <c r="E32" i="6"/>
  <c r="H32" i="6" s="1"/>
  <c r="E31" i="6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E69" i="6" l="1"/>
  <c r="H69" i="6" s="1"/>
  <c r="E65" i="6"/>
  <c r="H65" i="6" s="1"/>
  <c r="E57" i="6"/>
  <c r="H57" i="6" s="1"/>
  <c r="E53" i="6"/>
  <c r="H53" i="6" s="1"/>
  <c r="E43" i="6"/>
  <c r="H43" i="6" s="1"/>
  <c r="E33" i="6"/>
  <c r="H33" i="6" s="1"/>
  <c r="E23" i="6"/>
  <c r="H23" i="6" s="1"/>
  <c r="E13" i="6"/>
  <c r="H13" i="6" s="1"/>
  <c r="G77" i="6"/>
  <c r="C77" i="6"/>
  <c r="D77" i="6"/>
  <c r="E5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<sst xmlns="http://schemas.openxmlformats.org/spreadsheetml/2006/main" count="234" uniqueCount="173">
  <si>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</si>
  <si>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</si>
  <si>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</si>
  <si>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</si>
  <si>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</si>
  <si>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</si>
  <si>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</si>
  <si>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</si>
  <si>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</si>
  <si>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</si>
  <si>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</si>
  <si>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</si>
  <si>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</si>
  <si>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</si>
  <si>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</si>
  <si>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</si>
  <si>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</si>
  <si>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</si>
  <si>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</si>
  <si>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</si>
  <si>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</si>
  <si>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</si>
  <si>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</si>
  <si>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</si>
  <si>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</si>
  <si>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</si>
  <si>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</si>
  <si>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</si>
  <si>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</si>
  <si>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</si>
  <si>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</si>
  <si>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</si>
  <si>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</si>
  <si>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</si>
  <si>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</si>
  <si>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</si>
  <si>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</si>
  <si>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</si>
  <si>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</si>
  <si>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</si>
  <si>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</si>
  <si>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</si>
  <si>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</si>
  <si>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</si>
  <si>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</si>
  <si>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</si>
  <si>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</si>
  <si>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</si>
  <si>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</si>
  <si>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</si>
  <si>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</si>
  <si>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</si>
  <si>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</si>
  <si>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</si>
  <si>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</si>
  <si>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</si>
  <si>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</si>
  <si>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</si>
  <si>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</si>
  <si>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</si>
  <si>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</si>
  <si>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</si>
  <si>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</si>
  <si>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</si>
  <si>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</si>
  <si>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</si>
  <si>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</si>
  <si>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</si>
  <si>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</si>
  <si>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</si>
  <si>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</si>
  <si>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</si>
  <si>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</si>
  <si>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</si>
  <si>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</si>
  <si>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</si>
  <si>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</si>
  <si>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</si>
  <si>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</si>
  <si>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</si>
  <si>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</si>
  <si>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</si>
  <si>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</si>
  <si>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</si>
  <si>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</si>
  <si>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</si>
  <si>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</si>
  <si>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</si>
  <si>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</si>
  <si>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</si>
  <si>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</si>
  <si>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</si>
  <si>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</si>
  <si>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</si>
  <si>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</si>
  <si>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</si>
  <si>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</si>
  <si>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</si>
  <si>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</si>
  <si>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</si>
  <si>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</si>
  <si>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</si>
  <si>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</si>
  <si>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</si>
  <si>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</si>
  <si>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</si>
  <si>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</si>
  <si>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</si>
  <si>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</si>
  <si>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</si>
  <si>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</si>
  <si>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</si>
  <si>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</si>
  <si>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</si>
  <si>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</si>
  <si>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</si>
  <si>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</si>
  <si>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</si>
  <si>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</si>
  <si>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</si>
  <si>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</si>
  <si>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</si>
  <si>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</si>
  <si>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</si>
  <si>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</si>
  <si>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</si>
  <si>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</si>
  <si>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</si>
  <si>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</si>
  <si>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Municipio de Cortázar, Gto.
Estado Analítico del Ejercicio del Presupuesto de Egresos
Clasificación por Objeto del Gasto (Capítulo y Concepto)
Del 1 de Enero al 31 de Diciembre de 2022</t>
  </si>
  <si>
    <t>Municipio de Cortázar, Gto.
Estado Analítico del Ejercicio del Presupuesto de Egresos
Clasificación Económica (por Tipo de Gasto)
Del 1 de Enero al 31 de Diciembre de 2022</t>
  </si>
  <si>
    <t>31111-0101 PRESIDENTE MUNICIPAL</t>
  </si>
  <si>
    <t>31111-0102 SINDICO</t>
  </si>
  <si>
    <t>31111-0103 REGIDORES</t>
  </si>
  <si>
    <t>31111-0201 PRESIDENCIA MUNICIPAL</t>
  </si>
  <si>
    <t>31111-0301 SECRETARIA MUNICIPAL</t>
  </si>
  <si>
    <t>31111-0303 DELEGACIONES MUNICIPALES</t>
  </si>
  <si>
    <t>31111-0401 TESORERIA MUNICIPAL</t>
  </si>
  <si>
    <t>31111-0402 COMPRAS</t>
  </si>
  <si>
    <t>31111-0403 DIRECCION DE IMPUESTO A LA PR</t>
  </si>
  <si>
    <t>31111-0404 MANTENIMIENTO VEHICULAR</t>
  </si>
  <si>
    <t>31111-0501 OFICIALIA MAYOR</t>
  </si>
  <si>
    <t>31111-0502 INFORMATICA</t>
  </si>
  <si>
    <t>31111-0601 CONTRALORIA MUNICIPAL</t>
  </si>
  <si>
    <t>31111-0701 DEPARTAMENTO JURIDICO</t>
  </si>
  <si>
    <t>31111-0801 FISCALIZACION</t>
  </si>
  <si>
    <t>31111-0901 DIRECCION DE DESARROLLO SOCIA</t>
  </si>
  <si>
    <t>31111-0902 DIRECCION DE DESARROLLO RURAL</t>
  </si>
  <si>
    <t>31111-1001 DIRECCION DE DESARROLLO ECONO</t>
  </si>
  <si>
    <t>31111-1101 DIRECCION MUNICIPAL DE VIVIEN</t>
  </si>
  <si>
    <t>31111-1201 SISTEMA MUN DE CULTURA Y ATEN</t>
  </si>
  <si>
    <t>31111-1301 BIBLIOTECAS MUNICIPALES</t>
  </si>
  <si>
    <t>31111-1302 DIRECCION DE GESTIOS EDUCATIV</t>
  </si>
  <si>
    <t>31111-1401 SISTEMA MUNICIPAL DE SEGURIDA</t>
  </si>
  <si>
    <t>31111-1501 DIRECCION DE OBRAS PUBLICAS</t>
  </si>
  <si>
    <t>31111-1601 ECOLOGIA</t>
  </si>
  <si>
    <t>31111-1701 COMUNICACIÓN SOCIAL Y CULTURA</t>
  </si>
  <si>
    <t>31111-1702 UNIDAD DE ACCESO A LA INFORMA</t>
  </si>
  <si>
    <t>31111-1801 SERVICIOS MUNICIPALES</t>
  </si>
  <si>
    <t>31111-1803 MERCADOS</t>
  </si>
  <si>
    <t>31111-1804 RASTRO MUNICIPAL</t>
  </si>
  <si>
    <t>31111-1902 DIRECCION DE CULTURA FISICA Y</t>
  </si>
  <si>
    <t>31111-2001 COORDINACION DE SALUD</t>
  </si>
  <si>
    <t>31111-2002 DIRECCION GENERAL DE PLANEACI</t>
  </si>
  <si>
    <t>31111-2003 COORDINACION MUNICIPAL DE ATE</t>
  </si>
  <si>
    <t>31111-2004 COORDINACION MUNICIPAL DE ATE</t>
  </si>
  <si>
    <t>31111-2005 DEPARTAMENTO DE MEJORA REGULA</t>
  </si>
  <si>
    <t>31111-2006 TURISMO</t>
  </si>
  <si>
    <t>31120-8201 DIF MUNICIPAL</t>
  </si>
  <si>
    <t>Municipio de Cortázar, Gto.
Estado Analítico del Ejercicio del Presupuesto de Egresos
Clasificación Administrativa
Del 1 de Enero al 31 de Diciembre de 2022</t>
  </si>
  <si>
    <t>Municipio de Cortázar, Gto.
Estado Analítico del Ejercicio del Presupuesto de Egresos
Clasificación Administrativa (Poderes)
Del 1 de Enero al 31 de Diciembre de 2022</t>
  </si>
  <si>
    <t>Municipio de Cortázar, Gto.
Estado Analítico del Ejercicio del Presupuesto de Egresos
Clasificación Administrativa (Sector Paraestatal)
Del 1 de Enero al 31 de Diciembre de 2022</t>
  </si>
  <si>
    <t>Municipio de Cortázar, Gto.
Estado Analítico del Ejercicio del Presupuesto de Egresos
Clasificación Funcional (Finalidad y Función)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</si>
</sst>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2" fillId="0" borderId="5" xfId="0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4" fontId="2" fillId="0" borderId="14" xfId="0" applyNumberFormat="1" applyFont="1" applyBorder="1" applyProtection="1">
      <protection locked="0"/>
    </xf>
    <xf numFmtId="0" fontId="2" fillId="0" borderId="0" xfId="0" applyFont="1"/>
    <xf numFmtId="0" fontId="6" fillId="0" borderId="5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9" xfId="0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/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opLeftCell="A55" workbookViewId="0">
      <selection activeCell="M27" sqref="M2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36" t="s">
        <v>129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5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26" t="s">
        <v>59</v>
      </c>
      <c r="B5" s="4"/>
      <c r="C5" s="31">
        <f>SUM(C6:C12)</f>
        <v>146905351.60999998</v>
      </c>
      <c r="D5" s="31">
        <f>SUM(D6:D12)</f>
        <v>1841736.8800000004</v>
      </c>
      <c r="E5" s="31">
        <f>C5+D5</f>
        <v>148747088.48999998</v>
      </c>
      <c r="F5" s="31">
        <f>SUM(F6:F12)</f>
        <v>147548645.31</v>
      </c>
      <c r="G5" s="31">
        <f>SUM(G6:G12)</f>
        <v>147564959.31</v>
      </c>
      <c r="H5" s="31">
        <f>E5-F5</f>
        <v>1198443.1799999774</v>
      </c>
    </row>
    <row r="6" spans="1:8" x14ac:dyDescent="0.2">
      <c r="A6" s="25">
        <v>1100</v>
      </c>
      <c r="B6" s="8" t="s">
        <v>68</v>
      </c>
      <c r="C6" s="10">
        <v>74066841.209999993</v>
      </c>
      <c r="D6" s="10">
        <v>-2332125.94</v>
      </c>
      <c r="E6" s="10">
        <f t="shared" ref="E6:E69" si="0">C6+D6</f>
        <v>71734715.269999996</v>
      </c>
      <c r="F6" s="10">
        <v>71724284.629999995</v>
      </c>
      <c r="G6" s="10">
        <v>71734715.269999996</v>
      </c>
      <c r="H6" s="10">
        <f t="shared" ref="H6:H69" si="1">E6-F6</f>
        <v>10430.640000000596</v>
      </c>
    </row>
    <row r="7" spans="1:8" x14ac:dyDescent="0.2">
      <c r="A7" s="25">
        <v>1200</v>
      </c>
      <c r="B7" s="8" t="s">
        <v>69</v>
      </c>
      <c r="C7" s="10">
        <v>3716647.79</v>
      </c>
      <c r="D7" s="10">
        <v>-338639.37</v>
      </c>
      <c r="E7" s="10">
        <f t="shared" si="0"/>
        <v>3378008.42</v>
      </c>
      <c r="F7" s="10">
        <v>3365729.13</v>
      </c>
      <c r="G7" s="10">
        <v>3371612.49</v>
      </c>
      <c r="H7" s="10">
        <f t="shared" si="1"/>
        <v>12279.290000000037</v>
      </c>
    </row>
    <row r="8" spans="1:8" x14ac:dyDescent="0.2">
      <c r="A8" s="25">
        <v>1300</v>
      </c>
      <c r="B8" s="8" t="s">
        <v>70</v>
      </c>
      <c r="C8" s="10">
        <v>14109804.02</v>
      </c>
      <c r="D8" s="10">
        <v>2072627.87</v>
      </c>
      <c r="E8" s="10">
        <f t="shared" si="0"/>
        <v>16182431.890000001</v>
      </c>
      <c r="F8" s="10">
        <v>15525833.609999999</v>
      </c>
      <c r="G8" s="10">
        <v>15732431.890000001</v>
      </c>
      <c r="H8" s="10">
        <f t="shared" si="1"/>
        <v>656598.28000000119</v>
      </c>
    </row>
    <row r="9" spans="1:8" x14ac:dyDescent="0.2">
      <c r="A9" s="25">
        <v>1400</v>
      </c>
      <c r="B9" s="8" t="s">
        <v>34</v>
      </c>
      <c r="C9" s="10">
        <v>9761641.3000000007</v>
      </c>
      <c r="D9" s="10">
        <v>2896652.47</v>
      </c>
      <c r="E9" s="10">
        <f t="shared" si="0"/>
        <v>12658293.770000001</v>
      </c>
      <c r="F9" s="10">
        <v>12332560.52</v>
      </c>
      <c r="G9" s="10">
        <v>12332560.52</v>
      </c>
      <c r="H9" s="10">
        <f t="shared" si="1"/>
        <v>325733.25000000186</v>
      </c>
    </row>
    <row r="10" spans="1:8" x14ac:dyDescent="0.2">
      <c r="A10" s="25">
        <v>1500</v>
      </c>
      <c r="B10" s="8" t="s">
        <v>71</v>
      </c>
      <c r="C10" s="10">
        <v>45180417.289999999</v>
      </c>
      <c r="D10" s="10">
        <v>-395778.15</v>
      </c>
      <c r="E10" s="10">
        <f t="shared" si="0"/>
        <v>44784639.140000001</v>
      </c>
      <c r="F10" s="10">
        <v>44591237.420000002</v>
      </c>
      <c r="G10" s="10">
        <v>44384639.140000001</v>
      </c>
      <c r="H10" s="10">
        <f t="shared" si="1"/>
        <v>193401.71999999881</v>
      </c>
    </row>
    <row r="11" spans="1:8" x14ac:dyDescent="0.2">
      <c r="A11" s="25">
        <v>1600</v>
      </c>
      <c r="B11" s="8" t="s">
        <v>35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25">
        <v>1700</v>
      </c>
      <c r="B12" s="8" t="s">
        <v>72</v>
      </c>
      <c r="C12" s="10">
        <v>70000</v>
      </c>
      <c r="D12" s="10">
        <v>-61000</v>
      </c>
      <c r="E12" s="10">
        <f t="shared" si="0"/>
        <v>9000</v>
      </c>
      <c r="F12" s="10">
        <v>9000</v>
      </c>
      <c r="G12" s="10">
        <v>9000</v>
      </c>
      <c r="H12" s="10">
        <f t="shared" si="1"/>
        <v>0</v>
      </c>
    </row>
    <row r="13" spans="1:8" x14ac:dyDescent="0.2">
      <c r="A13" s="26" t="s">
        <v>60</v>
      </c>
      <c r="B13" s="4"/>
      <c r="C13" s="32">
        <f>SUM(C14:C22)</f>
        <v>24115871.810000002</v>
      </c>
      <c r="D13" s="32">
        <f>SUM(D14:D22)</f>
        <v>21332726.700000003</v>
      </c>
      <c r="E13" s="32">
        <f t="shared" si="0"/>
        <v>45448598.510000005</v>
      </c>
      <c r="F13" s="32">
        <f>SUM(F14:F22)</f>
        <v>40736887.939999998</v>
      </c>
      <c r="G13" s="32">
        <f>SUM(G14:G22)</f>
        <v>40712957.819999993</v>
      </c>
      <c r="H13" s="32">
        <f t="shared" si="1"/>
        <v>4711710.5700000077</v>
      </c>
    </row>
    <row r="14" spans="1:8" x14ac:dyDescent="0.2">
      <c r="A14" s="25">
        <v>2100</v>
      </c>
      <c r="B14" s="8" t="s">
        <v>73</v>
      </c>
      <c r="C14" s="10">
        <v>2836487.05</v>
      </c>
      <c r="D14" s="10">
        <v>701215.57</v>
      </c>
      <c r="E14" s="10">
        <f t="shared" si="0"/>
        <v>3537702.6199999996</v>
      </c>
      <c r="F14" s="10">
        <v>3426430.05</v>
      </c>
      <c r="G14" s="10">
        <v>3426430.05</v>
      </c>
      <c r="H14" s="10">
        <f t="shared" si="1"/>
        <v>111272.56999999983</v>
      </c>
    </row>
    <row r="15" spans="1:8" x14ac:dyDescent="0.2">
      <c r="A15" s="25">
        <v>2200</v>
      </c>
      <c r="B15" s="8" t="s">
        <v>74</v>
      </c>
      <c r="C15" s="10">
        <v>457270</v>
      </c>
      <c r="D15" s="10">
        <v>586729.47</v>
      </c>
      <c r="E15" s="10">
        <f t="shared" si="0"/>
        <v>1043999.47</v>
      </c>
      <c r="F15" s="10">
        <v>843999.47</v>
      </c>
      <c r="G15" s="10">
        <v>843999.47</v>
      </c>
      <c r="H15" s="10">
        <f t="shared" si="1"/>
        <v>200000</v>
      </c>
    </row>
    <row r="16" spans="1:8" x14ac:dyDescent="0.2">
      <c r="A16" s="25">
        <v>2300</v>
      </c>
      <c r="B16" s="8" t="s">
        <v>75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f t="shared" si="1"/>
        <v>0</v>
      </c>
    </row>
    <row r="17" spans="1:8" x14ac:dyDescent="0.2">
      <c r="A17" s="25">
        <v>2400</v>
      </c>
      <c r="B17" s="8" t="s">
        <v>76</v>
      </c>
      <c r="C17" s="10">
        <v>3519667.75</v>
      </c>
      <c r="D17" s="10">
        <v>3516561.75</v>
      </c>
      <c r="E17" s="10">
        <f t="shared" si="0"/>
        <v>7036229.5</v>
      </c>
      <c r="F17" s="10">
        <v>6502937.5</v>
      </c>
      <c r="G17" s="10">
        <v>6536229.5</v>
      </c>
      <c r="H17" s="10">
        <f t="shared" si="1"/>
        <v>533292</v>
      </c>
    </row>
    <row r="18" spans="1:8" x14ac:dyDescent="0.2">
      <c r="A18" s="25">
        <v>2500</v>
      </c>
      <c r="B18" s="8" t="s">
        <v>77</v>
      </c>
      <c r="C18" s="10">
        <v>841440</v>
      </c>
      <c r="D18" s="10">
        <v>-89893.31</v>
      </c>
      <c r="E18" s="10">
        <f t="shared" si="0"/>
        <v>751546.69</v>
      </c>
      <c r="F18" s="10">
        <v>751546.69</v>
      </c>
      <c r="G18" s="10">
        <v>751546.69</v>
      </c>
      <c r="H18" s="10">
        <f t="shared" si="1"/>
        <v>0</v>
      </c>
    </row>
    <row r="19" spans="1:8" x14ac:dyDescent="0.2">
      <c r="A19" s="25">
        <v>2600</v>
      </c>
      <c r="B19" s="8" t="s">
        <v>78</v>
      </c>
      <c r="C19" s="10">
        <v>12821570.960000001</v>
      </c>
      <c r="D19" s="10">
        <v>13447161.439999999</v>
      </c>
      <c r="E19" s="10">
        <f t="shared" si="0"/>
        <v>26268732.399999999</v>
      </c>
      <c r="F19" s="10">
        <v>23387105.07</v>
      </c>
      <c r="G19" s="10">
        <v>23335097.949999999</v>
      </c>
      <c r="H19" s="10">
        <f t="shared" si="1"/>
        <v>2881627.3299999982</v>
      </c>
    </row>
    <row r="20" spans="1:8" x14ac:dyDescent="0.2">
      <c r="A20" s="25">
        <v>2700</v>
      </c>
      <c r="B20" s="8" t="s">
        <v>79</v>
      </c>
      <c r="C20" s="10">
        <v>753600</v>
      </c>
      <c r="D20" s="10">
        <v>437813.18</v>
      </c>
      <c r="E20" s="10">
        <f t="shared" si="0"/>
        <v>1191413.18</v>
      </c>
      <c r="F20" s="10">
        <v>1191413.18</v>
      </c>
      <c r="G20" s="10">
        <v>1191413.18</v>
      </c>
      <c r="H20" s="10">
        <f t="shared" si="1"/>
        <v>0</v>
      </c>
    </row>
    <row r="21" spans="1:8" x14ac:dyDescent="0.2">
      <c r="A21" s="25">
        <v>2800</v>
      </c>
      <c r="B21" s="8" t="s">
        <v>80</v>
      </c>
      <c r="C21" s="10">
        <v>20000</v>
      </c>
      <c r="D21" s="10">
        <v>-16355.07</v>
      </c>
      <c r="E21" s="10">
        <f t="shared" si="0"/>
        <v>3644.9300000000003</v>
      </c>
      <c r="F21" s="10">
        <v>3644.93</v>
      </c>
      <c r="G21" s="10">
        <v>3644.93</v>
      </c>
      <c r="H21" s="10">
        <f t="shared" si="1"/>
        <v>0</v>
      </c>
    </row>
    <row r="22" spans="1:8" x14ac:dyDescent="0.2">
      <c r="A22" s="25">
        <v>2900</v>
      </c>
      <c r="B22" s="8" t="s">
        <v>81</v>
      </c>
      <c r="C22" s="10">
        <v>2865836.05</v>
      </c>
      <c r="D22" s="10">
        <v>2749493.67</v>
      </c>
      <c r="E22" s="10">
        <f t="shared" si="0"/>
        <v>5615329.7199999997</v>
      </c>
      <c r="F22" s="10">
        <v>4629811.05</v>
      </c>
      <c r="G22" s="10">
        <v>4624596.05</v>
      </c>
      <c r="H22" s="10">
        <f t="shared" si="1"/>
        <v>985518.66999999993</v>
      </c>
    </row>
    <row r="23" spans="1:8" x14ac:dyDescent="0.2">
      <c r="A23" s="26" t="s">
        <v>61</v>
      </c>
      <c r="B23" s="4"/>
      <c r="C23" s="32">
        <f>SUM(C24:C32)</f>
        <v>43528879.020000003</v>
      </c>
      <c r="D23" s="32">
        <f>SUM(D24:D32)</f>
        <v>17743779.41</v>
      </c>
      <c r="E23" s="32">
        <f t="shared" si="0"/>
        <v>61272658.430000007</v>
      </c>
      <c r="F23" s="32">
        <f>SUM(F24:F32)</f>
        <v>46873632.68</v>
      </c>
      <c r="G23" s="32">
        <f>SUM(G24:G32)</f>
        <v>57386150.920000002</v>
      </c>
      <c r="H23" s="32">
        <f t="shared" si="1"/>
        <v>14399025.750000007</v>
      </c>
    </row>
    <row r="24" spans="1:8" x14ac:dyDescent="0.2">
      <c r="A24" s="25">
        <v>3100</v>
      </c>
      <c r="B24" s="8" t="s">
        <v>82</v>
      </c>
      <c r="C24" s="10">
        <v>17410148.890000001</v>
      </c>
      <c r="D24" s="10">
        <v>212677.04</v>
      </c>
      <c r="E24" s="10">
        <f t="shared" si="0"/>
        <v>17622825.93</v>
      </c>
      <c r="F24" s="10">
        <v>7083983.6299999999</v>
      </c>
      <c r="G24" s="10">
        <v>17622825.93</v>
      </c>
      <c r="H24" s="10">
        <f t="shared" si="1"/>
        <v>10538842.300000001</v>
      </c>
    </row>
    <row r="25" spans="1:8" x14ac:dyDescent="0.2">
      <c r="A25" s="25">
        <v>3200</v>
      </c>
      <c r="B25" s="8" t="s">
        <v>83</v>
      </c>
      <c r="C25" s="10">
        <v>3102072.6</v>
      </c>
      <c r="D25" s="10">
        <v>625392.06000000006</v>
      </c>
      <c r="E25" s="10">
        <f t="shared" si="0"/>
        <v>3727464.66</v>
      </c>
      <c r="F25" s="10">
        <v>3727464.66</v>
      </c>
      <c r="G25" s="10">
        <v>3727464.66</v>
      </c>
      <c r="H25" s="10">
        <f t="shared" si="1"/>
        <v>0</v>
      </c>
    </row>
    <row r="26" spans="1:8" x14ac:dyDescent="0.2">
      <c r="A26" s="25">
        <v>3300</v>
      </c>
      <c r="B26" s="8" t="s">
        <v>84</v>
      </c>
      <c r="C26" s="10">
        <v>4723153.07</v>
      </c>
      <c r="D26" s="10">
        <v>2443384.2000000002</v>
      </c>
      <c r="E26" s="10">
        <f t="shared" si="0"/>
        <v>7166537.2700000005</v>
      </c>
      <c r="F26" s="10">
        <v>6643643.2699999996</v>
      </c>
      <c r="G26" s="10">
        <v>6680937.2699999996</v>
      </c>
      <c r="H26" s="10">
        <f t="shared" si="1"/>
        <v>522894.00000000093</v>
      </c>
    </row>
    <row r="27" spans="1:8" x14ac:dyDescent="0.2">
      <c r="A27" s="25">
        <v>3400</v>
      </c>
      <c r="B27" s="8" t="s">
        <v>85</v>
      </c>
      <c r="C27" s="10">
        <v>1270000</v>
      </c>
      <c r="D27" s="10">
        <v>285773.7</v>
      </c>
      <c r="E27" s="10">
        <f t="shared" si="0"/>
        <v>1555773.7</v>
      </c>
      <c r="F27" s="10">
        <v>1548805.76</v>
      </c>
      <c r="G27" s="10">
        <v>1555773.7</v>
      </c>
      <c r="H27" s="10">
        <f t="shared" si="1"/>
        <v>6967.9399999999441</v>
      </c>
    </row>
    <row r="28" spans="1:8" x14ac:dyDescent="0.2">
      <c r="A28" s="25">
        <v>3500</v>
      </c>
      <c r="B28" s="8" t="s">
        <v>86</v>
      </c>
      <c r="C28" s="10">
        <v>4909735.07</v>
      </c>
      <c r="D28" s="10">
        <v>3021041.79</v>
      </c>
      <c r="E28" s="10">
        <f t="shared" si="0"/>
        <v>7930776.8600000003</v>
      </c>
      <c r="F28" s="10">
        <v>7010629.2000000002</v>
      </c>
      <c r="G28" s="10">
        <v>6940043.2000000002</v>
      </c>
      <c r="H28" s="10">
        <f t="shared" si="1"/>
        <v>920147.66000000015</v>
      </c>
    </row>
    <row r="29" spans="1:8" x14ac:dyDescent="0.2">
      <c r="A29" s="25">
        <v>3600</v>
      </c>
      <c r="B29" s="8" t="s">
        <v>87</v>
      </c>
      <c r="C29" s="10">
        <v>1310400</v>
      </c>
      <c r="D29" s="10">
        <v>671004.22</v>
      </c>
      <c r="E29" s="10">
        <f t="shared" si="0"/>
        <v>1981404.22</v>
      </c>
      <c r="F29" s="10">
        <v>1981404.22</v>
      </c>
      <c r="G29" s="10">
        <v>1981404.22</v>
      </c>
      <c r="H29" s="10">
        <f t="shared" si="1"/>
        <v>0</v>
      </c>
    </row>
    <row r="30" spans="1:8" x14ac:dyDescent="0.2">
      <c r="A30" s="25">
        <v>3700</v>
      </c>
      <c r="B30" s="8" t="s">
        <v>88</v>
      </c>
      <c r="C30" s="10">
        <v>150750</v>
      </c>
      <c r="D30" s="10">
        <v>-65196.44</v>
      </c>
      <c r="E30" s="10">
        <f t="shared" si="0"/>
        <v>85553.56</v>
      </c>
      <c r="F30" s="10">
        <v>85553.56</v>
      </c>
      <c r="G30" s="10">
        <v>85553.56</v>
      </c>
      <c r="H30" s="10">
        <f t="shared" si="1"/>
        <v>0</v>
      </c>
    </row>
    <row r="31" spans="1:8" x14ac:dyDescent="0.2">
      <c r="A31" s="25">
        <v>3800</v>
      </c>
      <c r="B31" s="8" t="s">
        <v>89</v>
      </c>
      <c r="C31" s="10">
        <v>8013125.2000000002</v>
      </c>
      <c r="D31" s="10">
        <v>6159662.5300000003</v>
      </c>
      <c r="E31" s="10">
        <f t="shared" si="0"/>
        <v>14172787.73</v>
      </c>
      <c r="F31" s="10">
        <v>13166593.17</v>
      </c>
      <c r="G31" s="10">
        <v>13166593.17</v>
      </c>
      <c r="H31" s="10">
        <f t="shared" si="1"/>
        <v>1006194.5600000005</v>
      </c>
    </row>
    <row r="32" spans="1:8" x14ac:dyDescent="0.2">
      <c r="A32" s="25">
        <v>3900</v>
      </c>
      <c r="B32" s="8" t="s">
        <v>18</v>
      </c>
      <c r="C32" s="10">
        <v>2639494.19</v>
      </c>
      <c r="D32" s="10">
        <v>4390040.3099999996</v>
      </c>
      <c r="E32" s="10">
        <f t="shared" si="0"/>
        <v>7029534.5</v>
      </c>
      <c r="F32" s="10">
        <v>5625555.21</v>
      </c>
      <c r="G32" s="10">
        <v>5625555.21</v>
      </c>
      <c r="H32" s="10">
        <f t="shared" si="1"/>
        <v>1403979.29</v>
      </c>
    </row>
    <row r="33" spans="1:8" x14ac:dyDescent="0.2">
      <c r="A33" s="26" t="s">
        <v>62</v>
      </c>
      <c r="B33" s="4"/>
      <c r="C33" s="32">
        <f>SUM(C34:C42)</f>
        <v>24348004.630000003</v>
      </c>
      <c r="D33" s="32">
        <f>SUM(D34:D42)</f>
        <v>10743317.480000002</v>
      </c>
      <c r="E33" s="32">
        <f t="shared" si="0"/>
        <v>35091322.110000007</v>
      </c>
      <c r="F33" s="32">
        <f>SUM(F34:F42)</f>
        <v>33628082.530000001</v>
      </c>
      <c r="G33" s="32">
        <f>SUM(G34:G42)</f>
        <v>33628082.530000001</v>
      </c>
      <c r="H33" s="32">
        <f t="shared" si="1"/>
        <v>1463239.5800000057</v>
      </c>
    </row>
    <row r="34" spans="1:8" x14ac:dyDescent="0.2">
      <c r="A34" s="25">
        <v>4100</v>
      </c>
      <c r="B34" s="8" t="s">
        <v>90</v>
      </c>
      <c r="C34" s="10">
        <v>10545799.300000001</v>
      </c>
      <c r="D34" s="10">
        <v>2364999.9</v>
      </c>
      <c r="E34" s="10">
        <f t="shared" si="0"/>
        <v>12910799.200000001</v>
      </c>
      <c r="F34" s="10">
        <v>12910799.199999999</v>
      </c>
      <c r="G34" s="10">
        <v>12910799.199999999</v>
      </c>
      <c r="H34" s="10">
        <f t="shared" si="1"/>
        <v>0</v>
      </c>
    </row>
    <row r="35" spans="1:8" x14ac:dyDescent="0.2">
      <c r="A35" s="25">
        <v>4200</v>
      </c>
      <c r="B35" s="8" t="s">
        <v>91</v>
      </c>
      <c r="C35" s="10">
        <v>56160</v>
      </c>
      <c r="D35" s="10">
        <v>0</v>
      </c>
      <c r="E35" s="10">
        <f t="shared" si="0"/>
        <v>56160</v>
      </c>
      <c r="F35" s="10">
        <v>56160</v>
      </c>
      <c r="G35" s="10">
        <v>56160</v>
      </c>
      <c r="H35" s="10">
        <f t="shared" si="1"/>
        <v>0</v>
      </c>
    </row>
    <row r="36" spans="1:8" x14ac:dyDescent="0.2">
      <c r="A36" s="25">
        <v>4300</v>
      </c>
      <c r="B36" s="8" t="s">
        <v>92</v>
      </c>
      <c r="C36" s="10">
        <v>170000</v>
      </c>
      <c r="D36" s="10">
        <v>3037000</v>
      </c>
      <c r="E36" s="10">
        <f t="shared" si="0"/>
        <v>3207000</v>
      </c>
      <c r="F36" s="10">
        <v>3207000</v>
      </c>
      <c r="G36" s="10">
        <v>3207000</v>
      </c>
      <c r="H36" s="10">
        <f t="shared" si="1"/>
        <v>0</v>
      </c>
    </row>
    <row r="37" spans="1:8" x14ac:dyDescent="0.2">
      <c r="A37" s="25">
        <v>4400</v>
      </c>
      <c r="B37" s="8" t="s">
        <v>93</v>
      </c>
      <c r="C37" s="10">
        <v>11233600</v>
      </c>
      <c r="D37" s="10">
        <v>5544995.4500000002</v>
      </c>
      <c r="E37" s="10">
        <f t="shared" si="0"/>
        <v>16778595.449999999</v>
      </c>
      <c r="F37" s="10">
        <v>15315355.869999999</v>
      </c>
      <c r="G37" s="10">
        <v>15315355.869999999</v>
      </c>
      <c r="H37" s="10">
        <f t="shared" si="1"/>
        <v>1463239.58</v>
      </c>
    </row>
    <row r="38" spans="1:8" x14ac:dyDescent="0.2">
      <c r="A38" s="25">
        <v>4500</v>
      </c>
      <c r="B38" s="8" t="s">
        <v>40</v>
      </c>
      <c r="C38" s="10">
        <v>2028045.33</v>
      </c>
      <c r="D38" s="10">
        <v>-83677.87</v>
      </c>
      <c r="E38" s="10">
        <f t="shared" si="0"/>
        <v>1944367.46</v>
      </c>
      <c r="F38" s="10">
        <v>1944367.46</v>
      </c>
      <c r="G38" s="10">
        <v>1944367.46</v>
      </c>
      <c r="H38" s="10">
        <f t="shared" si="1"/>
        <v>0</v>
      </c>
    </row>
    <row r="39" spans="1:8" x14ac:dyDescent="0.2">
      <c r="A39" s="25">
        <v>4600</v>
      </c>
      <c r="B39" s="8" t="s">
        <v>94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25">
        <v>4700</v>
      </c>
      <c r="B40" s="8" t="s">
        <v>95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25">
        <v>4800</v>
      </c>
      <c r="B41" s="8" t="s">
        <v>36</v>
      </c>
      <c r="C41" s="10">
        <v>314400</v>
      </c>
      <c r="D41" s="10">
        <v>-120000</v>
      </c>
      <c r="E41" s="10">
        <f t="shared" si="0"/>
        <v>194400</v>
      </c>
      <c r="F41" s="10">
        <v>194400</v>
      </c>
      <c r="G41" s="10">
        <v>194400</v>
      </c>
      <c r="H41" s="10">
        <f t="shared" si="1"/>
        <v>0</v>
      </c>
    </row>
    <row r="42" spans="1:8" x14ac:dyDescent="0.2">
      <c r="A42" s="25">
        <v>4900</v>
      </c>
      <c r="B42" s="8" t="s">
        <v>96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26" t="s">
        <v>63</v>
      </c>
      <c r="B43" s="4"/>
      <c r="C43" s="32">
        <f>SUM(C44:C52)</f>
        <v>2482999.0099999998</v>
      </c>
      <c r="D43" s="32">
        <f>SUM(D44:D52)</f>
        <v>-1931101.53</v>
      </c>
      <c r="E43" s="32">
        <f t="shared" si="0"/>
        <v>551897.47999999975</v>
      </c>
      <c r="F43" s="32">
        <f>SUM(F44:F52)</f>
        <v>551897.48</v>
      </c>
      <c r="G43" s="32">
        <f>SUM(G44:G52)</f>
        <v>551897.48</v>
      </c>
      <c r="H43" s="32">
        <f t="shared" si="1"/>
        <v>0</v>
      </c>
    </row>
    <row r="44" spans="1:8" x14ac:dyDescent="0.2">
      <c r="A44" s="25">
        <v>5100</v>
      </c>
      <c r="B44" s="8" t="s">
        <v>97</v>
      </c>
      <c r="C44" s="10">
        <v>347250</v>
      </c>
      <c r="D44" s="10">
        <v>30647.48</v>
      </c>
      <c r="E44" s="10">
        <f t="shared" si="0"/>
        <v>377897.48</v>
      </c>
      <c r="F44" s="10">
        <v>377897.48</v>
      </c>
      <c r="G44" s="10">
        <v>377897.48</v>
      </c>
      <c r="H44" s="10">
        <f t="shared" si="1"/>
        <v>0</v>
      </c>
    </row>
    <row r="45" spans="1:8" x14ac:dyDescent="0.2">
      <c r="A45" s="25">
        <v>5200</v>
      </c>
      <c r="B45" s="8" t="s">
        <v>98</v>
      </c>
      <c r="C45" s="10">
        <v>17855.2</v>
      </c>
      <c r="D45" s="10">
        <v>-1615.2</v>
      </c>
      <c r="E45" s="10">
        <f t="shared" si="0"/>
        <v>16240</v>
      </c>
      <c r="F45" s="10">
        <v>16240</v>
      </c>
      <c r="G45" s="10">
        <v>16240</v>
      </c>
      <c r="H45" s="10">
        <f t="shared" si="1"/>
        <v>0</v>
      </c>
    </row>
    <row r="46" spans="1:8" x14ac:dyDescent="0.2">
      <c r="A46" s="25">
        <v>5300</v>
      </c>
      <c r="B46" s="8" t="s">
        <v>99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25">
        <v>5400</v>
      </c>
      <c r="B47" s="8" t="s">
        <v>100</v>
      </c>
      <c r="C47" s="10">
        <v>687144.8</v>
      </c>
      <c r="D47" s="10">
        <v>-687144.8</v>
      </c>
      <c r="E47" s="10">
        <f t="shared" si="0"/>
        <v>0</v>
      </c>
      <c r="F47" s="10">
        <v>0</v>
      </c>
      <c r="G47" s="10">
        <v>0</v>
      </c>
      <c r="H47" s="10">
        <f t="shared" si="1"/>
        <v>0</v>
      </c>
    </row>
    <row r="48" spans="1:8" x14ac:dyDescent="0.2">
      <c r="A48" s="25">
        <v>5500</v>
      </c>
      <c r="B48" s="8" t="s">
        <v>101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25">
        <v>5600</v>
      </c>
      <c r="B49" s="8" t="s">
        <v>102</v>
      </c>
      <c r="C49" s="10">
        <v>78849.009999999995</v>
      </c>
      <c r="D49" s="10">
        <v>-78849.009999999995</v>
      </c>
      <c r="E49" s="10">
        <f t="shared" si="0"/>
        <v>0</v>
      </c>
      <c r="F49" s="10">
        <v>0</v>
      </c>
      <c r="G49" s="10">
        <v>0</v>
      </c>
      <c r="H49" s="10">
        <f t="shared" si="1"/>
        <v>0</v>
      </c>
    </row>
    <row r="50" spans="1:8" x14ac:dyDescent="0.2">
      <c r="A50" s="25">
        <v>5700</v>
      </c>
      <c r="B50" s="8" t="s">
        <v>103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25">
        <v>5800</v>
      </c>
      <c r="B51" s="8" t="s">
        <v>104</v>
      </c>
      <c r="C51" s="10">
        <v>1220000</v>
      </c>
      <c r="D51" s="10">
        <v>-1220000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25">
        <v>5900</v>
      </c>
      <c r="B52" s="8" t="s">
        <v>105</v>
      </c>
      <c r="C52" s="10">
        <v>131900</v>
      </c>
      <c r="D52" s="10">
        <v>25860</v>
      </c>
      <c r="E52" s="10">
        <f t="shared" si="0"/>
        <v>157760</v>
      </c>
      <c r="F52" s="10">
        <v>157760</v>
      </c>
      <c r="G52" s="10">
        <v>157760</v>
      </c>
      <c r="H52" s="10">
        <f t="shared" si="1"/>
        <v>0</v>
      </c>
    </row>
    <row r="53" spans="1:8" x14ac:dyDescent="0.2">
      <c r="A53" s="26" t="s">
        <v>64</v>
      </c>
      <c r="B53" s="4"/>
      <c r="C53" s="32">
        <f>SUM(C54:C56)</f>
        <v>0</v>
      </c>
      <c r="D53" s="32">
        <f>SUM(D54:D56)</f>
        <v>61498529.280000001</v>
      </c>
      <c r="E53" s="32">
        <f t="shared" si="0"/>
        <v>61498529.280000001</v>
      </c>
      <c r="F53" s="32">
        <f>SUM(F54:F56)</f>
        <v>51192673.689999998</v>
      </c>
      <c r="G53" s="32">
        <f>SUM(G54:G56)</f>
        <v>43373594.789999999</v>
      </c>
      <c r="H53" s="32">
        <f t="shared" si="1"/>
        <v>10305855.590000004</v>
      </c>
    </row>
    <row r="54" spans="1:8" x14ac:dyDescent="0.2">
      <c r="A54" s="25">
        <v>6100</v>
      </c>
      <c r="B54" s="8" t="s">
        <v>106</v>
      </c>
      <c r="C54" s="10">
        <v>0</v>
      </c>
      <c r="D54" s="10">
        <v>59745546.030000001</v>
      </c>
      <c r="E54" s="10">
        <f t="shared" si="0"/>
        <v>59745546.030000001</v>
      </c>
      <c r="F54" s="10">
        <v>49439690.439999998</v>
      </c>
      <c r="G54" s="10">
        <v>41620611.539999999</v>
      </c>
      <c r="H54" s="10">
        <f t="shared" si="1"/>
        <v>10305855.590000004</v>
      </c>
    </row>
    <row r="55" spans="1:8" x14ac:dyDescent="0.2">
      <c r="A55" s="25">
        <v>6200</v>
      </c>
      <c r="B55" s="8" t="s">
        <v>107</v>
      </c>
      <c r="C55" s="10">
        <v>0</v>
      </c>
      <c r="D55" s="10">
        <v>1752983.25</v>
      </c>
      <c r="E55" s="10">
        <f t="shared" si="0"/>
        <v>1752983.25</v>
      </c>
      <c r="F55" s="10">
        <v>1752983.25</v>
      </c>
      <c r="G55" s="10">
        <v>1752983.25</v>
      </c>
      <c r="H55" s="10">
        <f t="shared" si="1"/>
        <v>0</v>
      </c>
    </row>
    <row r="56" spans="1:8" x14ac:dyDescent="0.2">
      <c r="A56" s="25">
        <v>6300</v>
      </c>
      <c r="B56" s="8" t="s">
        <v>108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26" t="s">
        <v>65</v>
      </c>
      <c r="B57" s="4"/>
      <c r="C57" s="32">
        <f>SUM(C58:C64)</f>
        <v>55697985.130000003</v>
      </c>
      <c r="D57" s="32">
        <f>SUM(D58:D64)</f>
        <v>-29082990.780000001</v>
      </c>
      <c r="E57" s="32">
        <f t="shared" si="0"/>
        <v>26614994.350000001</v>
      </c>
      <c r="F57" s="32">
        <f>SUM(F58:F64)</f>
        <v>0</v>
      </c>
      <c r="G57" s="32">
        <f>SUM(G58:G64)</f>
        <v>0</v>
      </c>
      <c r="H57" s="32">
        <f t="shared" si="1"/>
        <v>26614994.350000001</v>
      </c>
    </row>
    <row r="58" spans="1:8" x14ac:dyDescent="0.2">
      <c r="A58" s="25">
        <v>7100</v>
      </c>
      <c r="B58" s="8" t="s">
        <v>109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25">
        <v>7200</v>
      </c>
      <c r="B59" s="8" t="s">
        <v>110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25">
        <v>7300</v>
      </c>
      <c r="B60" s="8" t="s">
        <v>111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25">
        <v>7400</v>
      </c>
      <c r="B61" s="8" t="s">
        <v>112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25">
        <v>7500</v>
      </c>
      <c r="B62" s="8" t="s">
        <v>113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25">
        <v>7600</v>
      </c>
      <c r="B63" s="8" t="s">
        <v>114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25">
        <v>7900</v>
      </c>
      <c r="B64" s="8" t="s">
        <v>115</v>
      </c>
      <c r="C64" s="10">
        <v>55697985.130000003</v>
      </c>
      <c r="D64" s="10">
        <v>-29082990.780000001</v>
      </c>
      <c r="E64" s="10">
        <f t="shared" si="0"/>
        <v>26614994.350000001</v>
      </c>
      <c r="F64" s="10">
        <v>0</v>
      </c>
      <c r="G64" s="10">
        <v>0</v>
      </c>
      <c r="H64" s="10">
        <f t="shared" si="1"/>
        <v>26614994.350000001</v>
      </c>
    </row>
    <row r="65" spans="1:8" x14ac:dyDescent="0.2">
      <c r="A65" s="26" t="s">
        <v>66</v>
      </c>
      <c r="B65" s="4"/>
      <c r="C65" s="32">
        <f>SUM(C66:C68)</f>
        <v>0</v>
      </c>
      <c r="D65" s="32">
        <f>SUM(D66:D68)</f>
        <v>530000</v>
      </c>
      <c r="E65" s="32">
        <f t="shared" si="0"/>
        <v>530000</v>
      </c>
      <c r="F65" s="32">
        <f>SUM(F66:F68)</f>
        <v>530000</v>
      </c>
      <c r="G65" s="32">
        <f>SUM(G66:G68)</f>
        <v>530000</v>
      </c>
      <c r="H65" s="32">
        <f t="shared" si="1"/>
        <v>0</v>
      </c>
    </row>
    <row r="66" spans="1:8" x14ac:dyDescent="0.2">
      <c r="A66" s="25">
        <v>8100</v>
      </c>
      <c r="B66" s="8" t="s">
        <v>37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25">
        <v>8300</v>
      </c>
      <c r="B67" s="8" t="s">
        <v>38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25">
        <v>8500</v>
      </c>
      <c r="B68" s="8" t="s">
        <v>39</v>
      </c>
      <c r="C68" s="10">
        <v>0</v>
      </c>
      <c r="D68" s="10">
        <v>530000</v>
      </c>
      <c r="E68" s="10">
        <f t="shared" si="0"/>
        <v>530000</v>
      </c>
      <c r="F68" s="10">
        <v>530000</v>
      </c>
      <c r="G68" s="10">
        <v>530000</v>
      </c>
      <c r="H68" s="10">
        <f t="shared" si="1"/>
        <v>0</v>
      </c>
    </row>
    <row r="69" spans="1:8" x14ac:dyDescent="0.2">
      <c r="A69" s="26" t="s">
        <v>67</v>
      </c>
      <c r="B69" s="4"/>
      <c r="C69" s="32">
        <f>SUM(C70:C76)</f>
        <v>6200000</v>
      </c>
      <c r="D69" s="32">
        <f>SUM(D70:D76)</f>
        <v>-97940</v>
      </c>
      <c r="E69" s="32">
        <f t="shared" si="0"/>
        <v>6102060</v>
      </c>
      <c r="F69" s="32">
        <f>SUM(F70:F76)</f>
        <v>6102060</v>
      </c>
      <c r="G69" s="32">
        <f>SUM(G70:G76)</f>
        <v>6102060</v>
      </c>
      <c r="H69" s="32">
        <f t="shared" si="1"/>
        <v>0</v>
      </c>
    </row>
    <row r="70" spans="1:8" x14ac:dyDescent="0.2">
      <c r="A70" s="25">
        <v>9100</v>
      </c>
      <c r="B70" s="8" t="s">
        <v>116</v>
      </c>
      <c r="C70" s="10">
        <v>6000000</v>
      </c>
      <c r="D70" s="10">
        <v>0</v>
      </c>
      <c r="E70" s="10">
        <f t="shared" ref="E70:E76" si="2">C70+D70</f>
        <v>6000000</v>
      </c>
      <c r="F70" s="10">
        <v>6000000</v>
      </c>
      <c r="G70" s="10">
        <v>6000000</v>
      </c>
      <c r="H70" s="10">
        <f t="shared" ref="H70:H76" si="3">E70-F70</f>
        <v>0</v>
      </c>
    </row>
    <row r="71" spans="1:8" x14ac:dyDescent="0.2">
      <c r="A71" s="25">
        <v>9200</v>
      </c>
      <c r="B71" s="8" t="s">
        <v>117</v>
      </c>
      <c r="C71" s="10">
        <v>200000</v>
      </c>
      <c r="D71" s="10">
        <v>-97940</v>
      </c>
      <c r="E71" s="10">
        <f t="shared" si="2"/>
        <v>102060</v>
      </c>
      <c r="F71" s="10">
        <v>102060</v>
      </c>
      <c r="G71" s="10">
        <v>102060</v>
      </c>
      <c r="H71" s="10">
        <f t="shared" si="3"/>
        <v>0</v>
      </c>
    </row>
    <row r="72" spans="1:8" x14ac:dyDescent="0.2">
      <c r="A72" s="25">
        <v>9300</v>
      </c>
      <c r="B72" s="8" t="s">
        <v>118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25">
        <v>9400</v>
      </c>
      <c r="B73" s="8" t="s">
        <v>119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25">
        <v>9500</v>
      </c>
      <c r="B74" s="8" t="s">
        <v>120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25">
        <v>9600</v>
      </c>
      <c r="B75" s="8" t="s">
        <v>121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29">
        <v>9900</v>
      </c>
      <c r="B76" s="9" t="s">
        <v>122</v>
      </c>
      <c r="C76" s="33">
        <v>0</v>
      </c>
      <c r="D76" s="33">
        <v>0</v>
      </c>
      <c r="E76" s="33">
        <f t="shared" si="2"/>
        <v>0</v>
      </c>
      <c r="F76" s="33">
        <v>0</v>
      </c>
      <c r="G76" s="33">
        <v>0</v>
      </c>
      <c r="H76" s="33">
        <f t="shared" si="3"/>
        <v>0</v>
      </c>
    </row>
    <row r="77" spans="1:8" x14ac:dyDescent="0.2">
      <c r="A77" s="5"/>
      <c r="B77" s="27" t="s">
        <v>51</v>
      </c>
      <c r="C77" s="34">
        <f t="shared" ref="C77:H77" si="4">SUM(C5+C13+C23+C33+C43+C53+C57+C65+C69)</f>
        <v>303279091.20999998</v>
      </c>
      <c r="D77" s="34">
        <f t="shared" si="4"/>
        <v>82578057.439999998</v>
      </c>
      <c r="E77" s="34">
        <f t="shared" si="4"/>
        <v>385857148.6500001</v>
      </c>
      <c r="F77" s="34">
        <f t="shared" si="4"/>
        <v>327163879.63000005</v>
      </c>
      <c r="G77" s="34">
        <f t="shared" si="4"/>
        <v>329849702.85000008</v>
      </c>
      <c r="H77" s="34">
        <f t="shared" si="4"/>
        <v>58693269.020000003</v>
      </c>
    </row>
    <row r="79" spans="1:8" x14ac:dyDescent="0.2">
      <c r="A79" s="1" t="s">
        <v>126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workbookViewId="0">
      <selection activeCell="C5" sqref="C5:H10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36" t="s">
        <v>130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5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3"/>
      <c r="B5" s="11" t="s">
        <v>0</v>
      </c>
      <c r="C5" s="10">
        <v>292768046.87</v>
      </c>
      <c r="D5" s="10">
        <v>22564307.559999999</v>
      </c>
      <c r="E5" s="10">
        <f>C5+D5</f>
        <v>315332354.43000001</v>
      </c>
      <c r="F5" s="10">
        <v>266944941</v>
      </c>
      <c r="G5" s="10">
        <v>277449843.12</v>
      </c>
      <c r="H5" s="10">
        <f>E5-F5</f>
        <v>48387413.430000007</v>
      </c>
    </row>
    <row r="6" spans="1:8" x14ac:dyDescent="0.2">
      <c r="A6" s="3"/>
      <c r="B6" s="11" t="s">
        <v>1</v>
      </c>
      <c r="C6" s="10">
        <v>2482999.0099999998</v>
      </c>
      <c r="D6" s="10">
        <v>60097427.75</v>
      </c>
      <c r="E6" s="10">
        <f>C6+D6</f>
        <v>62580426.759999998</v>
      </c>
      <c r="F6" s="10">
        <v>52274571.170000002</v>
      </c>
      <c r="G6" s="10">
        <v>44455492.270000003</v>
      </c>
      <c r="H6" s="10">
        <f>E6-F6</f>
        <v>10305855.589999996</v>
      </c>
    </row>
    <row r="7" spans="1:8" x14ac:dyDescent="0.2">
      <c r="A7" s="3"/>
      <c r="B7" s="11" t="s">
        <v>2</v>
      </c>
      <c r="C7" s="10">
        <v>6000000</v>
      </c>
      <c r="D7" s="10">
        <v>0</v>
      </c>
      <c r="E7" s="10">
        <f>C7+D7</f>
        <v>6000000</v>
      </c>
      <c r="F7" s="10">
        <v>6000000</v>
      </c>
      <c r="G7" s="10">
        <v>6000000</v>
      </c>
      <c r="H7" s="10">
        <f>E7-F7</f>
        <v>0</v>
      </c>
    </row>
    <row r="8" spans="1:8" x14ac:dyDescent="0.2">
      <c r="A8" s="3"/>
      <c r="B8" s="11" t="s">
        <v>40</v>
      </c>
      <c r="C8" s="10">
        <v>2028045.33</v>
      </c>
      <c r="D8" s="10">
        <v>-83677.87</v>
      </c>
      <c r="E8" s="10">
        <f>C8+D8</f>
        <v>1944367.46</v>
      </c>
      <c r="F8" s="10">
        <v>1944367.46</v>
      </c>
      <c r="G8" s="10">
        <v>1944367.46</v>
      </c>
      <c r="H8" s="10">
        <f>E8-F8</f>
        <v>0</v>
      </c>
    </row>
    <row r="9" spans="1:8" x14ac:dyDescent="0.2">
      <c r="A9" s="3"/>
      <c r="B9" s="30" t="s">
        <v>37</v>
      </c>
      <c r="C9" s="33">
        <v>0</v>
      </c>
      <c r="D9" s="33">
        <v>0</v>
      </c>
      <c r="E9" s="33">
        <f>C9+D9</f>
        <v>0</v>
      </c>
      <c r="F9" s="33">
        <v>0</v>
      </c>
      <c r="G9" s="33">
        <v>0</v>
      </c>
      <c r="H9" s="33">
        <f>E9-F9</f>
        <v>0</v>
      </c>
    </row>
    <row r="10" spans="1:8" x14ac:dyDescent="0.2">
      <c r="A10" s="12"/>
      <c r="B10" s="27" t="s">
        <v>51</v>
      </c>
      <c r="C10" s="34">
        <f t="shared" ref="C10:H10" si="0">SUM(C5+C6+C7+C8+C9)</f>
        <v>303279091.20999998</v>
      </c>
      <c r="D10" s="34">
        <f t="shared" si="0"/>
        <v>82578057.439999998</v>
      </c>
      <c r="E10" s="34">
        <f t="shared" si="0"/>
        <v>385857148.64999998</v>
      </c>
      <c r="F10" s="34">
        <f t="shared" si="0"/>
        <v>327163879.63</v>
      </c>
      <c r="G10" s="34">
        <f t="shared" si="0"/>
        <v>329849702.84999996</v>
      </c>
      <c r="H10" s="34">
        <f t="shared" si="0"/>
        <v>58693269.020000003</v>
      </c>
    </row>
    <row r="12" spans="1:8" x14ac:dyDescent="0.2">
      <c r="A12" s="1" t="s">
        <v>126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2"/>
  <sheetViews>
    <sheetView showGridLines="0" topLeftCell="A55" workbookViewId="0">
      <selection activeCell="A43" sqref="A43:J43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36" t="s">
        <v>169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5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16"/>
      <c r="B5" s="14"/>
      <c r="C5" s="18"/>
      <c r="D5" s="18"/>
      <c r="E5" s="18"/>
      <c r="F5" s="18"/>
      <c r="G5" s="18"/>
      <c r="H5" s="18"/>
    </row>
    <row r="6" spans="1:8" x14ac:dyDescent="0.2">
      <c r="A6" s="2"/>
      <c r="B6" s="13" t="s">
        <v>131</v>
      </c>
      <c r="C6" s="10">
        <v>547835.4</v>
      </c>
      <c r="D6" s="10">
        <v>-14.86</v>
      </c>
      <c r="E6" s="10">
        <f>C6+D6</f>
        <v>547820.54</v>
      </c>
      <c r="F6" s="10">
        <v>547820.54</v>
      </c>
      <c r="G6" s="10">
        <v>547820.54</v>
      </c>
      <c r="H6" s="10">
        <f>E6-F6</f>
        <v>0</v>
      </c>
    </row>
    <row r="7" spans="1:8" x14ac:dyDescent="0.2">
      <c r="A7" s="2"/>
      <c r="B7" s="13" t="s">
        <v>132</v>
      </c>
      <c r="C7" s="10">
        <v>806556.74</v>
      </c>
      <c r="D7" s="10">
        <v>-199721.88</v>
      </c>
      <c r="E7" s="10">
        <f t="shared" ref="E7:E12" si="0">C7+D7</f>
        <v>606834.86</v>
      </c>
      <c r="F7" s="10">
        <v>606834.86</v>
      </c>
      <c r="G7" s="10">
        <v>606834.86</v>
      </c>
      <c r="H7" s="10">
        <f t="shared" ref="H7:H12" si="1">E7-F7</f>
        <v>0</v>
      </c>
    </row>
    <row r="8" spans="1:8" x14ac:dyDescent="0.2">
      <c r="A8" s="2"/>
      <c r="B8" s="13" t="s">
        <v>133</v>
      </c>
      <c r="C8" s="10">
        <v>3421101.66</v>
      </c>
      <c r="D8" s="10">
        <v>-136832.35999999999</v>
      </c>
      <c r="E8" s="10">
        <f t="shared" si="0"/>
        <v>3284269.3000000003</v>
      </c>
      <c r="F8" s="10">
        <v>3284269.3</v>
      </c>
      <c r="G8" s="10">
        <v>3284269.3</v>
      </c>
      <c r="H8" s="10">
        <f t="shared" si="1"/>
        <v>0</v>
      </c>
    </row>
    <row r="9" spans="1:8" x14ac:dyDescent="0.2">
      <c r="A9" s="2"/>
      <c r="B9" s="13" t="s">
        <v>134</v>
      </c>
      <c r="C9" s="10">
        <v>9173126.3599999994</v>
      </c>
      <c r="D9" s="10">
        <v>1978714.5</v>
      </c>
      <c r="E9" s="10">
        <f t="shared" si="0"/>
        <v>11151840.859999999</v>
      </c>
      <c r="F9" s="10">
        <v>9684831.2799999993</v>
      </c>
      <c r="G9" s="10">
        <v>9688601.2799999993</v>
      </c>
      <c r="H9" s="10">
        <f t="shared" si="1"/>
        <v>1467009.58</v>
      </c>
    </row>
    <row r="10" spans="1:8" x14ac:dyDescent="0.2">
      <c r="A10" s="2"/>
      <c r="B10" s="13" t="s">
        <v>135</v>
      </c>
      <c r="C10" s="10">
        <v>2135115.64</v>
      </c>
      <c r="D10" s="10">
        <v>-49242.29</v>
      </c>
      <c r="E10" s="10">
        <f t="shared" si="0"/>
        <v>2085873.35</v>
      </c>
      <c r="F10" s="10">
        <v>2085873.35</v>
      </c>
      <c r="G10" s="10">
        <v>2084538.35</v>
      </c>
      <c r="H10" s="10">
        <f t="shared" si="1"/>
        <v>0</v>
      </c>
    </row>
    <row r="11" spans="1:8" x14ac:dyDescent="0.2">
      <c r="A11" s="2"/>
      <c r="B11" s="13" t="s">
        <v>136</v>
      </c>
      <c r="C11" s="10">
        <v>1893910.31</v>
      </c>
      <c r="D11" s="10">
        <v>-65573.350000000006</v>
      </c>
      <c r="E11" s="10">
        <f t="shared" si="0"/>
        <v>1828336.96</v>
      </c>
      <c r="F11" s="10">
        <v>1828336.96</v>
      </c>
      <c r="G11" s="10">
        <v>1828336.96</v>
      </c>
      <c r="H11" s="10">
        <f t="shared" si="1"/>
        <v>0</v>
      </c>
    </row>
    <row r="12" spans="1:8" x14ac:dyDescent="0.2">
      <c r="A12" s="2"/>
      <c r="B12" s="13" t="s">
        <v>137</v>
      </c>
      <c r="C12" s="10">
        <v>32596978.210000001</v>
      </c>
      <c r="D12" s="10">
        <v>4513115.72</v>
      </c>
      <c r="E12" s="10">
        <f t="shared" si="0"/>
        <v>37110093.93</v>
      </c>
      <c r="F12" s="10">
        <v>34976647.710000001</v>
      </c>
      <c r="G12" s="10">
        <v>34966750.990000002</v>
      </c>
      <c r="H12" s="10">
        <f t="shared" si="1"/>
        <v>2133446.2199999988</v>
      </c>
    </row>
    <row r="13" spans="1:8" x14ac:dyDescent="0.2">
      <c r="A13" s="2"/>
      <c r="B13" s="13" t="s">
        <v>138</v>
      </c>
      <c r="C13" s="10">
        <v>1025087.77</v>
      </c>
      <c r="D13" s="10">
        <v>127061.19</v>
      </c>
      <c r="E13" s="10">
        <f t="shared" ref="E13" si="2">C13+D13</f>
        <v>1152148.96</v>
      </c>
      <c r="F13" s="10">
        <v>1152148.96</v>
      </c>
      <c r="G13" s="10">
        <v>1152148.96</v>
      </c>
      <c r="H13" s="10">
        <f t="shared" ref="H13" si="3">E13-F13</f>
        <v>0</v>
      </c>
    </row>
    <row r="14" spans="1:8" x14ac:dyDescent="0.2">
      <c r="A14" s="2"/>
      <c r="B14" s="13" t="s">
        <v>139</v>
      </c>
      <c r="C14" s="10">
        <v>2735870.72</v>
      </c>
      <c r="D14" s="10">
        <v>1418208.51</v>
      </c>
      <c r="E14" s="10">
        <f t="shared" ref="E14" si="4">C14+D14</f>
        <v>4154079.2300000004</v>
      </c>
      <c r="F14" s="10">
        <v>4154079.23</v>
      </c>
      <c r="G14" s="10">
        <v>4154079.23</v>
      </c>
      <c r="H14" s="10">
        <f t="shared" ref="H14" si="5">E14-F14</f>
        <v>0</v>
      </c>
    </row>
    <row r="15" spans="1:8" x14ac:dyDescent="0.2">
      <c r="A15" s="2"/>
      <c r="B15" s="13" t="s">
        <v>140</v>
      </c>
      <c r="C15" s="10">
        <v>1161814.97</v>
      </c>
      <c r="D15" s="10">
        <v>5369.14</v>
      </c>
      <c r="E15" s="10">
        <f t="shared" ref="E15" si="6">C15+D15</f>
        <v>1167184.1099999999</v>
      </c>
      <c r="F15" s="10">
        <v>1167184.1100000001</v>
      </c>
      <c r="G15" s="10">
        <v>1167184.1100000001</v>
      </c>
      <c r="H15" s="10">
        <f t="shared" ref="H15" si="7">E15-F15</f>
        <v>0</v>
      </c>
    </row>
    <row r="16" spans="1:8" x14ac:dyDescent="0.2">
      <c r="A16" s="2"/>
      <c r="B16" s="13" t="s">
        <v>141</v>
      </c>
      <c r="C16" s="10">
        <v>20757342.760000002</v>
      </c>
      <c r="D16" s="10">
        <v>9912891.4199999999</v>
      </c>
      <c r="E16" s="10">
        <f t="shared" ref="E16" si="8">C16+D16</f>
        <v>30670234.18</v>
      </c>
      <c r="F16" s="10">
        <v>28845692.149999999</v>
      </c>
      <c r="G16" s="10">
        <v>28845692.149999999</v>
      </c>
      <c r="H16" s="10">
        <f t="shared" ref="H16" si="9">E16-F16</f>
        <v>1824542.0300000012</v>
      </c>
    </row>
    <row r="17" spans="1:8" x14ac:dyDescent="0.2">
      <c r="A17" s="2"/>
      <c r="B17" s="13" t="s">
        <v>142</v>
      </c>
      <c r="C17" s="10">
        <v>1078900.82</v>
      </c>
      <c r="D17" s="10">
        <v>81355.98</v>
      </c>
      <c r="E17" s="10">
        <f t="shared" ref="E17" si="10">C17+D17</f>
        <v>1160256.8</v>
      </c>
      <c r="F17" s="10">
        <v>1160256.8</v>
      </c>
      <c r="G17" s="10">
        <v>1160256.8</v>
      </c>
      <c r="H17" s="10">
        <f t="shared" ref="H17" si="11">E17-F17</f>
        <v>0</v>
      </c>
    </row>
    <row r="18" spans="1:8" x14ac:dyDescent="0.2">
      <c r="A18" s="2"/>
      <c r="B18" s="13" t="s">
        <v>143</v>
      </c>
      <c r="C18" s="10">
        <v>1767412.33</v>
      </c>
      <c r="D18" s="10">
        <v>-326510.12</v>
      </c>
      <c r="E18" s="10">
        <f t="shared" ref="E18" si="12">C18+D18</f>
        <v>1440902.21</v>
      </c>
      <c r="F18" s="10">
        <v>1440902.21</v>
      </c>
      <c r="G18" s="10">
        <v>1440902.21</v>
      </c>
      <c r="H18" s="10">
        <f t="shared" ref="H18" si="13">E18-F18</f>
        <v>0</v>
      </c>
    </row>
    <row r="19" spans="1:8" x14ac:dyDescent="0.2">
      <c r="A19" s="2"/>
      <c r="B19" s="13" t="s">
        <v>144</v>
      </c>
      <c r="C19" s="10">
        <v>1726548.39</v>
      </c>
      <c r="D19" s="10">
        <v>344664.64</v>
      </c>
      <c r="E19" s="10">
        <f t="shared" ref="E19" si="14">C19+D19</f>
        <v>2071213.0299999998</v>
      </c>
      <c r="F19" s="10">
        <v>2071213.03</v>
      </c>
      <c r="G19" s="10">
        <v>2071213.03</v>
      </c>
      <c r="H19" s="10">
        <f t="shared" ref="H19" si="15">E19-F19</f>
        <v>0</v>
      </c>
    </row>
    <row r="20" spans="1:8" x14ac:dyDescent="0.2">
      <c r="A20" s="2"/>
      <c r="B20" s="13" t="s">
        <v>145</v>
      </c>
      <c r="C20" s="10">
        <v>1784081.11</v>
      </c>
      <c r="D20" s="10">
        <v>-13201.72</v>
      </c>
      <c r="E20" s="10">
        <f t="shared" ref="E20" si="16">C20+D20</f>
        <v>1770879.3900000001</v>
      </c>
      <c r="F20" s="10">
        <v>1770879.39</v>
      </c>
      <c r="G20" s="10">
        <v>1770348.93</v>
      </c>
      <c r="H20" s="10">
        <f t="shared" ref="H20" si="17">E20-F20</f>
        <v>0</v>
      </c>
    </row>
    <row r="21" spans="1:8" x14ac:dyDescent="0.2">
      <c r="A21" s="2"/>
      <c r="B21" s="13" t="s">
        <v>146</v>
      </c>
      <c r="C21" s="10">
        <v>3534079.97</v>
      </c>
      <c r="D21" s="10">
        <v>529367.62</v>
      </c>
      <c r="E21" s="10">
        <f t="shared" ref="E21" si="18">C21+D21</f>
        <v>4063447.5900000003</v>
      </c>
      <c r="F21" s="10">
        <v>4063447.59</v>
      </c>
      <c r="G21" s="10">
        <v>4063447.59</v>
      </c>
      <c r="H21" s="10">
        <f t="shared" ref="H21" si="19">E21-F21</f>
        <v>0</v>
      </c>
    </row>
    <row r="22" spans="1:8" x14ac:dyDescent="0.2">
      <c r="A22" s="2"/>
      <c r="B22" s="13" t="s">
        <v>147</v>
      </c>
      <c r="C22" s="10">
        <v>2961926.28</v>
      </c>
      <c r="D22" s="10">
        <v>4419042.51</v>
      </c>
      <c r="E22" s="10">
        <f t="shared" ref="E22" si="20">C22+D22</f>
        <v>7380968.7899999991</v>
      </c>
      <c r="F22" s="10">
        <v>7386068.79</v>
      </c>
      <c r="G22" s="10">
        <v>7380968.79</v>
      </c>
      <c r="H22" s="10">
        <f t="shared" ref="H22" si="21">E22-F22</f>
        <v>-5100.0000000009313</v>
      </c>
    </row>
    <row r="23" spans="1:8" x14ac:dyDescent="0.2">
      <c r="A23" s="2"/>
      <c r="B23" s="13" t="s">
        <v>148</v>
      </c>
      <c r="C23" s="10">
        <v>1387345.05</v>
      </c>
      <c r="D23" s="10">
        <v>-33518.97</v>
      </c>
      <c r="E23" s="10">
        <f t="shared" ref="E23" si="22">C23+D23</f>
        <v>1353826.08</v>
      </c>
      <c r="F23" s="10">
        <v>1353826.08</v>
      </c>
      <c r="G23" s="10">
        <v>1353826.08</v>
      </c>
      <c r="H23" s="10">
        <f t="shared" ref="H23" si="23">E23-F23</f>
        <v>0</v>
      </c>
    </row>
    <row r="24" spans="1:8" x14ac:dyDescent="0.2">
      <c r="A24" s="2"/>
      <c r="B24" s="13" t="s">
        <v>149</v>
      </c>
      <c r="C24" s="10">
        <v>201944.85</v>
      </c>
      <c r="D24" s="10">
        <v>-1.08</v>
      </c>
      <c r="E24" s="10">
        <f t="shared" ref="E24" si="24">C24+D24</f>
        <v>201943.77000000002</v>
      </c>
      <c r="F24" s="10">
        <v>201943.77</v>
      </c>
      <c r="G24" s="10">
        <v>201943.77</v>
      </c>
      <c r="H24" s="10">
        <f t="shared" ref="H24" si="25">E24-F24</f>
        <v>0</v>
      </c>
    </row>
    <row r="25" spans="1:8" x14ac:dyDescent="0.2">
      <c r="A25" s="2"/>
      <c r="B25" s="13" t="s">
        <v>150</v>
      </c>
      <c r="C25" s="10">
        <v>6062201.8200000003</v>
      </c>
      <c r="D25" s="10">
        <v>-441082.23</v>
      </c>
      <c r="E25" s="10">
        <f t="shared" ref="E25" si="26">C25+D25</f>
        <v>5621119.5899999999</v>
      </c>
      <c r="F25" s="10">
        <v>5637752.8200000003</v>
      </c>
      <c r="G25" s="10">
        <v>5614529.0999999996</v>
      </c>
      <c r="H25" s="10">
        <f t="shared" ref="H25" si="27">E25-F25</f>
        <v>-16633.230000000447</v>
      </c>
    </row>
    <row r="26" spans="1:8" x14ac:dyDescent="0.2">
      <c r="A26" s="2"/>
      <c r="B26" s="13" t="s">
        <v>151</v>
      </c>
      <c r="C26" s="10">
        <v>1646745.4</v>
      </c>
      <c r="D26" s="10">
        <v>-28643.22</v>
      </c>
      <c r="E26" s="10">
        <f t="shared" ref="E26" si="28">C26+D26</f>
        <v>1618102.18</v>
      </c>
      <c r="F26" s="10">
        <v>1618102.18</v>
      </c>
      <c r="G26" s="10">
        <v>1618102.18</v>
      </c>
      <c r="H26" s="10">
        <f t="shared" ref="H26" si="29">E26-F26</f>
        <v>0</v>
      </c>
    </row>
    <row r="27" spans="1:8" x14ac:dyDescent="0.2">
      <c r="A27" s="2"/>
      <c r="B27" s="13" t="s">
        <v>152</v>
      </c>
      <c r="C27" s="10">
        <v>7296347.1200000001</v>
      </c>
      <c r="D27" s="10">
        <v>-2899845.61</v>
      </c>
      <c r="E27" s="10">
        <f t="shared" ref="E27" si="30">C27+D27</f>
        <v>4396501.51</v>
      </c>
      <c r="F27" s="10">
        <v>4396501.51</v>
      </c>
      <c r="G27" s="10">
        <v>4396501.51</v>
      </c>
      <c r="H27" s="10">
        <f t="shared" ref="H27" si="31">E27-F27</f>
        <v>0</v>
      </c>
    </row>
    <row r="28" spans="1:8" x14ac:dyDescent="0.2">
      <c r="A28" s="2"/>
      <c r="B28" s="13" t="s">
        <v>153</v>
      </c>
      <c r="C28" s="10">
        <v>60273248.060000002</v>
      </c>
      <c r="D28" s="10">
        <v>10769347.66</v>
      </c>
      <c r="E28" s="10">
        <f t="shared" ref="E28" si="32">C28+D28</f>
        <v>71042595.719999999</v>
      </c>
      <c r="F28" s="10">
        <v>68374302.319999993</v>
      </c>
      <c r="G28" s="10">
        <v>68375513.109999999</v>
      </c>
      <c r="H28" s="10">
        <f t="shared" ref="H28" si="33">E28-F28</f>
        <v>2668293.400000006</v>
      </c>
    </row>
    <row r="29" spans="1:8" x14ac:dyDescent="0.2">
      <c r="A29" s="2"/>
      <c r="B29" s="13" t="s">
        <v>154</v>
      </c>
      <c r="C29" s="10">
        <v>62861725.350000001</v>
      </c>
      <c r="D29" s="10">
        <v>40283273.859999999</v>
      </c>
      <c r="E29" s="10">
        <f t="shared" ref="E29" si="34">C29+D29</f>
        <v>103144999.21000001</v>
      </c>
      <c r="F29" s="10">
        <v>67405613.489999995</v>
      </c>
      <c r="G29" s="10">
        <v>59591634.590000004</v>
      </c>
      <c r="H29" s="10">
        <f t="shared" ref="H29" si="35">E29-F29</f>
        <v>35739385.720000014</v>
      </c>
    </row>
    <row r="30" spans="1:8" x14ac:dyDescent="0.2">
      <c r="A30" s="2"/>
      <c r="B30" s="13" t="s">
        <v>155</v>
      </c>
      <c r="C30" s="10">
        <v>2257040.31</v>
      </c>
      <c r="D30" s="10">
        <v>373317.91</v>
      </c>
      <c r="E30" s="10">
        <f t="shared" ref="E30" si="36">C30+D30</f>
        <v>2630358.2200000002</v>
      </c>
      <c r="F30" s="10">
        <v>2344758.2200000002</v>
      </c>
      <c r="G30" s="10">
        <v>2344758.2200000002</v>
      </c>
      <c r="H30" s="10">
        <f t="shared" ref="H30" si="37">E30-F30</f>
        <v>285600</v>
      </c>
    </row>
    <row r="31" spans="1:8" x14ac:dyDescent="0.2">
      <c r="A31" s="2"/>
      <c r="B31" s="13" t="s">
        <v>156</v>
      </c>
      <c r="C31" s="10">
        <v>5730681.1699999999</v>
      </c>
      <c r="D31" s="10">
        <v>2120027.31</v>
      </c>
      <c r="E31" s="10">
        <f t="shared" ref="E31" si="38">C31+D31</f>
        <v>7850708.4800000004</v>
      </c>
      <c r="F31" s="10">
        <v>7850708.4800000004</v>
      </c>
      <c r="G31" s="10">
        <v>7849751.7300000004</v>
      </c>
      <c r="H31" s="10">
        <f t="shared" ref="H31" si="39">E31-F31</f>
        <v>0</v>
      </c>
    </row>
    <row r="32" spans="1:8" x14ac:dyDescent="0.2">
      <c r="A32" s="2"/>
      <c r="B32" s="13" t="s">
        <v>157</v>
      </c>
      <c r="C32" s="10">
        <v>460120.6</v>
      </c>
      <c r="D32" s="10">
        <v>-16412.580000000002</v>
      </c>
      <c r="E32" s="10">
        <f t="shared" ref="E32" si="40">C32+D32</f>
        <v>443708.01999999996</v>
      </c>
      <c r="F32" s="10">
        <v>443708.02</v>
      </c>
      <c r="G32" s="10">
        <v>443708.02</v>
      </c>
      <c r="H32" s="10">
        <f t="shared" ref="H32" si="41">E32-F32</f>
        <v>0</v>
      </c>
    </row>
    <row r="33" spans="1:8" x14ac:dyDescent="0.2">
      <c r="A33" s="2"/>
      <c r="B33" s="13" t="s">
        <v>158</v>
      </c>
      <c r="C33" s="10">
        <v>36735755.68</v>
      </c>
      <c r="D33" s="10">
        <v>5842398.5499999998</v>
      </c>
      <c r="E33" s="10">
        <f t="shared" ref="E33" si="42">C33+D33</f>
        <v>42578154.229999997</v>
      </c>
      <c r="F33" s="10">
        <v>29071020.670000002</v>
      </c>
      <c r="G33" s="10">
        <v>39642866.490000002</v>
      </c>
      <c r="H33" s="10">
        <f t="shared" ref="H33" si="43">E33-F33</f>
        <v>13507133.559999995</v>
      </c>
    </row>
    <row r="34" spans="1:8" x14ac:dyDescent="0.2">
      <c r="A34" s="2"/>
      <c r="B34" s="13" t="s">
        <v>159</v>
      </c>
      <c r="C34" s="10">
        <v>3956775.29</v>
      </c>
      <c r="D34" s="10">
        <v>31887.47</v>
      </c>
      <c r="E34" s="10">
        <f t="shared" ref="E34" si="44">C34+D34</f>
        <v>3988662.7600000002</v>
      </c>
      <c r="F34" s="10">
        <v>3988662.76</v>
      </c>
      <c r="G34" s="10">
        <v>3988662.76</v>
      </c>
      <c r="H34" s="10">
        <f t="shared" ref="H34" si="45">E34-F34</f>
        <v>0</v>
      </c>
    </row>
    <row r="35" spans="1:8" x14ac:dyDescent="0.2">
      <c r="A35" s="2"/>
      <c r="B35" s="13" t="s">
        <v>160</v>
      </c>
      <c r="C35" s="10">
        <v>3314769.47</v>
      </c>
      <c r="D35" s="10">
        <v>174291.06</v>
      </c>
      <c r="E35" s="10">
        <f t="shared" ref="E35" si="46">C35+D35</f>
        <v>3489060.5300000003</v>
      </c>
      <c r="F35" s="10">
        <v>3544483.59</v>
      </c>
      <c r="G35" s="10">
        <v>3489060.53</v>
      </c>
      <c r="H35" s="10">
        <f t="shared" ref="H35" si="47">E35-F35</f>
        <v>-55423.05999999959</v>
      </c>
    </row>
    <row r="36" spans="1:8" x14ac:dyDescent="0.2">
      <c r="A36" s="2"/>
      <c r="B36" s="13" t="s">
        <v>161</v>
      </c>
      <c r="C36" s="10">
        <v>5736530.29</v>
      </c>
      <c r="D36" s="10">
        <v>371857.04</v>
      </c>
      <c r="E36" s="10">
        <f t="shared" ref="E36" si="48">C36+D36</f>
        <v>6108387.3300000001</v>
      </c>
      <c r="F36" s="10">
        <v>6102387.3300000001</v>
      </c>
      <c r="G36" s="10">
        <v>6098604.8300000001</v>
      </c>
      <c r="H36" s="10">
        <f t="shared" ref="H36" si="49">E36-F36</f>
        <v>6000</v>
      </c>
    </row>
    <row r="37" spans="1:8" x14ac:dyDescent="0.2">
      <c r="A37" s="2"/>
      <c r="B37" s="13" t="s">
        <v>162</v>
      </c>
      <c r="C37" s="10">
        <v>439926.99</v>
      </c>
      <c r="D37" s="10">
        <v>-13276.62</v>
      </c>
      <c r="E37" s="10">
        <f t="shared" ref="E37" si="50">C37+D37</f>
        <v>426650.37</v>
      </c>
      <c r="F37" s="10">
        <v>426650.37</v>
      </c>
      <c r="G37" s="10">
        <v>426650.37</v>
      </c>
      <c r="H37" s="10">
        <f t="shared" ref="H37" si="51">E37-F37</f>
        <v>0</v>
      </c>
    </row>
    <row r="38" spans="1:8" x14ac:dyDescent="0.2">
      <c r="A38" s="2"/>
      <c r="B38" s="13" t="s">
        <v>163</v>
      </c>
      <c r="C38" s="10">
        <v>2300729.4300000002</v>
      </c>
      <c r="D38" s="10">
        <v>960725.78</v>
      </c>
      <c r="E38" s="10">
        <f t="shared" ref="E38" si="52">C38+D38</f>
        <v>3261455.21</v>
      </c>
      <c r="F38" s="10">
        <v>2145664.13</v>
      </c>
      <c r="G38" s="10">
        <v>2145664.13</v>
      </c>
      <c r="H38" s="10">
        <f t="shared" ref="H38" si="53">E38-F38</f>
        <v>1115791.08</v>
      </c>
    </row>
    <row r="39" spans="1:8" x14ac:dyDescent="0.2">
      <c r="A39" s="2"/>
      <c r="B39" s="13" t="s">
        <v>164</v>
      </c>
      <c r="C39" s="10">
        <v>640428.47</v>
      </c>
      <c r="D39" s="10">
        <v>15692.72</v>
      </c>
      <c r="E39" s="10">
        <f t="shared" ref="E39" si="54">C39+D39</f>
        <v>656121.18999999994</v>
      </c>
      <c r="F39" s="10">
        <v>656121.18999999994</v>
      </c>
      <c r="G39" s="10">
        <v>656121.18999999994</v>
      </c>
      <c r="H39" s="10">
        <f t="shared" ref="H39" si="55">E39-F39</f>
        <v>0</v>
      </c>
    </row>
    <row r="40" spans="1:8" x14ac:dyDescent="0.2">
      <c r="A40" s="2"/>
      <c r="B40" s="13" t="s">
        <v>165</v>
      </c>
      <c r="C40" s="10">
        <v>998232.39</v>
      </c>
      <c r="D40" s="10">
        <v>61196.959999999999</v>
      </c>
      <c r="E40" s="10">
        <f t="shared" ref="E40" si="56">C40+D40</f>
        <v>1059429.3500000001</v>
      </c>
      <c r="F40" s="10">
        <v>1036205.63</v>
      </c>
      <c r="G40" s="10">
        <v>1059429.3500000001</v>
      </c>
      <c r="H40" s="10">
        <f t="shared" ref="H40" si="57">E40-F40</f>
        <v>23223.720000000088</v>
      </c>
    </row>
    <row r="41" spans="1:8" x14ac:dyDescent="0.2">
      <c r="A41" s="2"/>
      <c r="B41" s="13" t="s">
        <v>166</v>
      </c>
      <c r="C41" s="10">
        <v>556267.44999999995</v>
      </c>
      <c r="D41" s="10">
        <v>-31701.41</v>
      </c>
      <c r="E41" s="10">
        <f t="shared" ref="E41" si="58">C41+D41</f>
        <v>524566.03999999992</v>
      </c>
      <c r="F41" s="10">
        <v>524566.04</v>
      </c>
      <c r="G41" s="10">
        <v>524566.04</v>
      </c>
      <c r="H41" s="10">
        <f t="shared" ref="H41" si="59">E41-F41</f>
        <v>0</v>
      </c>
    </row>
    <row r="42" spans="1:8" x14ac:dyDescent="0.2">
      <c r="A42" s="2"/>
      <c r="B42" s="13" t="s">
        <v>167</v>
      </c>
      <c r="C42" s="10">
        <v>768787.28</v>
      </c>
      <c r="D42" s="10">
        <v>134828.29</v>
      </c>
      <c r="E42" s="10">
        <f t="shared" ref="E42" si="60">C42+D42</f>
        <v>903615.57000000007</v>
      </c>
      <c r="F42" s="10">
        <v>903615.57</v>
      </c>
      <c r="G42" s="10">
        <v>903615.57</v>
      </c>
      <c r="H42" s="10">
        <f t="shared" ref="H42" si="61">E42-F42</f>
        <v>0</v>
      </c>
    </row>
    <row r="43" spans="1:8" x14ac:dyDescent="0.2">
      <c r="A43" s="2"/>
      <c r="B43" s="13" t="s">
        <v>168</v>
      </c>
      <c r="C43" s="10">
        <v>10545799.300000001</v>
      </c>
      <c r="D43" s="10">
        <v>2364999.9</v>
      </c>
      <c r="E43" s="10">
        <f t="shared" ref="E43" si="62">C43+D43</f>
        <v>12910799.200000001</v>
      </c>
      <c r="F43" s="10">
        <v>12910799.199999999</v>
      </c>
      <c r="G43" s="10">
        <v>12910799.199999999</v>
      </c>
      <c r="H43" s="10">
        <f t="shared" ref="H43" si="63">E43-F43</f>
        <v>0</v>
      </c>
    </row>
    <row r="44" spans="1:8" x14ac:dyDescent="0.2">
      <c r="A44" s="2"/>
      <c r="B44" s="13"/>
      <c r="C44" s="10"/>
      <c r="D44" s="10"/>
      <c r="E44" s="10"/>
      <c r="F44" s="10"/>
      <c r="G44" s="10"/>
      <c r="H44" s="10"/>
    </row>
    <row r="45" spans="1:8" x14ac:dyDescent="0.2">
      <c r="A45" s="15"/>
      <c r="B45" s="28" t="s">
        <v>51</v>
      </c>
      <c r="C45" s="35">
        <f t="shared" ref="C45:H45" si="64">SUM(C6:C44)</f>
        <v>303279091.21000004</v>
      </c>
      <c r="D45" s="35">
        <f t="shared" si="64"/>
        <v>82578057.440000013</v>
      </c>
      <c r="E45" s="35">
        <f t="shared" si="64"/>
        <v>385857148.64999998</v>
      </c>
      <c r="F45" s="35">
        <f t="shared" si="64"/>
        <v>327163879.62999994</v>
      </c>
      <c r="G45" s="35">
        <f t="shared" si="64"/>
        <v>329849702.84999996</v>
      </c>
      <c r="H45" s="35">
        <f t="shared" si="64"/>
        <v>58693269.020000011</v>
      </c>
    </row>
    <row r="48" spans="1:8" ht="45" customHeight="1" x14ac:dyDescent="0.2">
      <c r="A48" s="36" t="s">
        <v>170</v>
      </c>
      <c r="B48" s="37"/>
      <c r="C48" s="37"/>
      <c r="D48" s="37"/>
      <c r="E48" s="37"/>
      <c r="F48" s="37"/>
      <c r="G48" s="37"/>
      <c r="H48" s="38"/>
    </row>
    <row r="49" spans="1:8" x14ac:dyDescent="0.2">
      <c r="A49" s="41" t="s">
        <v>52</v>
      </c>
      <c r="B49" s="42"/>
      <c r="C49" s="36" t="s">
        <v>58</v>
      </c>
      <c r="D49" s="37"/>
      <c r="E49" s="37"/>
      <c r="F49" s="37"/>
      <c r="G49" s="38"/>
      <c r="H49" s="39" t="s">
        <v>57</v>
      </c>
    </row>
    <row r="50" spans="1:8" ht="22.5" x14ac:dyDescent="0.2">
      <c r="A50" s="43"/>
      <c r="B50" s="44"/>
      <c r="C50" s="6" t="s">
        <v>53</v>
      </c>
      <c r="D50" s="6" t="s">
        <v>123</v>
      </c>
      <c r="E50" s="6" t="s">
        <v>54</v>
      </c>
      <c r="F50" s="6" t="s">
        <v>55</v>
      </c>
      <c r="G50" s="6" t="s">
        <v>56</v>
      </c>
      <c r="H50" s="40"/>
    </row>
    <row r="51" spans="1:8" x14ac:dyDescent="0.2">
      <c r="A51" s="45"/>
      <c r="B51" s="46"/>
      <c r="C51" s="7">
        <v>1</v>
      </c>
      <c r="D51" s="7">
        <v>2</v>
      </c>
      <c r="E51" s="7" t="s">
        <v>124</v>
      </c>
      <c r="F51" s="7">
        <v>4</v>
      </c>
      <c r="G51" s="7">
        <v>5</v>
      </c>
      <c r="H51" s="7" t="s">
        <v>125</v>
      </c>
    </row>
    <row r="52" spans="1:8" x14ac:dyDescent="0.2">
      <c r="A52" s="2"/>
      <c r="B52" s="1" t="s">
        <v>8</v>
      </c>
      <c r="C52" s="10">
        <v>0</v>
      </c>
      <c r="D52" s="10">
        <v>0</v>
      </c>
      <c r="E52" s="10">
        <f>C52+D52</f>
        <v>0</v>
      </c>
      <c r="F52" s="10">
        <v>0</v>
      </c>
      <c r="G52" s="10">
        <v>0</v>
      </c>
      <c r="H52" s="10">
        <f>E52-F52</f>
        <v>0</v>
      </c>
    </row>
    <row r="53" spans="1:8" x14ac:dyDescent="0.2">
      <c r="A53" s="2"/>
      <c r="B53" s="1" t="s">
        <v>9</v>
      </c>
      <c r="C53" s="10">
        <v>0</v>
      </c>
      <c r="D53" s="10">
        <v>0</v>
      </c>
      <c r="E53" s="10">
        <f t="shared" ref="E53:E55" si="65">C53+D53</f>
        <v>0</v>
      </c>
      <c r="F53" s="10">
        <v>0</v>
      </c>
      <c r="G53" s="10">
        <v>0</v>
      </c>
      <c r="H53" s="10">
        <f t="shared" ref="H53:H55" si="66">E53-F53</f>
        <v>0</v>
      </c>
    </row>
    <row r="54" spans="1:8" x14ac:dyDescent="0.2">
      <c r="A54" s="2"/>
      <c r="B54" s="1" t="s">
        <v>10</v>
      </c>
      <c r="C54" s="10">
        <v>0</v>
      </c>
      <c r="D54" s="10">
        <v>0</v>
      </c>
      <c r="E54" s="10">
        <f t="shared" si="65"/>
        <v>0</v>
      </c>
      <c r="F54" s="10">
        <v>0</v>
      </c>
      <c r="G54" s="10">
        <v>0</v>
      </c>
      <c r="H54" s="10">
        <f t="shared" si="66"/>
        <v>0</v>
      </c>
    </row>
    <row r="55" spans="1:8" x14ac:dyDescent="0.2">
      <c r="A55" s="2"/>
      <c r="B55" s="1" t="s">
        <v>127</v>
      </c>
      <c r="C55" s="10">
        <v>0</v>
      </c>
      <c r="D55" s="10">
        <v>0</v>
      </c>
      <c r="E55" s="10">
        <f t="shared" si="65"/>
        <v>0</v>
      </c>
      <c r="F55" s="10">
        <v>0</v>
      </c>
      <c r="G55" s="10">
        <v>0</v>
      </c>
      <c r="H55" s="10">
        <f t="shared" si="66"/>
        <v>0</v>
      </c>
    </row>
    <row r="56" spans="1:8" x14ac:dyDescent="0.2">
      <c r="A56" s="15"/>
      <c r="B56" s="28" t="s">
        <v>51</v>
      </c>
      <c r="C56" s="35">
        <f t="shared" ref="C56:H56" si="67">SUM(C52:C55)</f>
        <v>0</v>
      </c>
      <c r="D56" s="35">
        <f t="shared" si="67"/>
        <v>0</v>
      </c>
      <c r="E56" s="35">
        <f t="shared" si="67"/>
        <v>0</v>
      </c>
      <c r="F56" s="35">
        <f t="shared" si="67"/>
        <v>0</v>
      </c>
      <c r="G56" s="35">
        <f t="shared" si="67"/>
        <v>0</v>
      </c>
      <c r="H56" s="35">
        <f t="shared" si="67"/>
        <v>0</v>
      </c>
    </row>
    <row r="59" spans="1:8" ht="45" customHeight="1" x14ac:dyDescent="0.2">
      <c r="A59" s="36" t="s">
        <v>171</v>
      </c>
      <c r="B59" s="37"/>
      <c r="C59" s="37"/>
      <c r="D59" s="37"/>
      <c r="E59" s="37"/>
      <c r="F59" s="37"/>
      <c r="G59" s="37"/>
      <c r="H59" s="38"/>
    </row>
    <row r="60" spans="1:8" x14ac:dyDescent="0.2">
      <c r="A60" s="41" t="s">
        <v>52</v>
      </c>
      <c r="B60" s="42"/>
      <c r="C60" s="36" t="s">
        <v>58</v>
      </c>
      <c r="D60" s="37"/>
      <c r="E60" s="37"/>
      <c r="F60" s="37"/>
      <c r="G60" s="38"/>
      <c r="H60" s="39" t="s">
        <v>57</v>
      </c>
    </row>
    <row r="61" spans="1:8" ht="22.5" x14ac:dyDescent="0.2">
      <c r="A61" s="43"/>
      <c r="B61" s="44"/>
      <c r="C61" s="6" t="s">
        <v>53</v>
      </c>
      <c r="D61" s="6" t="s">
        <v>123</v>
      </c>
      <c r="E61" s="6" t="s">
        <v>54</v>
      </c>
      <c r="F61" s="6" t="s">
        <v>55</v>
      </c>
      <c r="G61" s="6" t="s">
        <v>56</v>
      </c>
      <c r="H61" s="40"/>
    </row>
    <row r="62" spans="1:8" x14ac:dyDescent="0.2">
      <c r="A62" s="45"/>
      <c r="B62" s="46"/>
      <c r="C62" s="7">
        <v>1</v>
      </c>
      <c r="D62" s="7">
        <v>2</v>
      </c>
      <c r="E62" s="7" t="s">
        <v>124</v>
      </c>
      <c r="F62" s="7">
        <v>4</v>
      </c>
      <c r="G62" s="7">
        <v>5</v>
      </c>
      <c r="H62" s="7" t="s">
        <v>125</v>
      </c>
    </row>
    <row r="63" spans="1:8" x14ac:dyDescent="0.2">
      <c r="A63" s="2"/>
      <c r="B63" s="17" t="s">
        <v>12</v>
      </c>
      <c r="C63" s="10">
        <v>10545799.300000001</v>
      </c>
      <c r="D63" s="10">
        <v>2364999.9</v>
      </c>
      <c r="E63" s="10">
        <f t="shared" ref="E63:E69" si="68">C63+D63</f>
        <v>12910799.200000001</v>
      </c>
      <c r="F63" s="10">
        <v>12910799.199999999</v>
      </c>
      <c r="G63" s="10">
        <v>12910799.199999999</v>
      </c>
      <c r="H63" s="10">
        <f t="shared" ref="H63:H69" si="69">E63-F63</f>
        <v>0</v>
      </c>
    </row>
    <row r="64" spans="1:8" x14ac:dyDescent="0.2">
      <c r="A64" s="2"/>
      <c r="B64" s="17" t="s">
        <v>11</v>
      </c>
      <c r="C64" s="10">
        <v>0</v>
      </c>
      <c r="D64" s="10">
        <v>0</v>
      </c>
      <c r="E64" s="10">
        <f t="shared" si="68"/>
        <v>0</v>
      </c>
      <c r="F64" s="10">
        <v>0</v>
      </c>
      <c r="G64" s="10">
        <v>0</v>
      </c>
      <c r="H64" s="10">
        <f t="shared" si="69"/>
        <v>0</v>
      </c>
    </row>
    <row r="65" spans="1:8" x14ac:dyDescent="0.2">
      <c r="A65" s="2"/>
      <c r="B65" s="17" t="s">
        <v>13</v>
      </c>
      <c r="C65" s="10">
        <v>0</v>
      </c>
      <c r="D65" s="10">
        <v>0</v>
      </c>
      <c r="E65" s="10">
        <f t="shared" si="68"/>
        <v>0</v>
      </c>
      <c r="F65" s="10">
        <v>0</v>
      </c>
      <c r="G65" s="10">
        <v>0</v>
      </c>
      <c r="H65" s="10">
        <f t="shared" si="69"/>
        <v>0</v>
      </c>
    </row>
    <row r="66" spans="1:8" x14ac:dyDescent="0.2">
      <c r="A66" s="2"/>
      <c r="B66" s="17" t="s">
        <v>25</v>
      </c>
      <c r="C66" s="10">
        <v>0</v>
      </c>
      <c r="D66" s="10">
        <v>0</v>
      </c>
      <c r="E66" s="10">
        <f t="shared" si="68"/>
        <v>0</v>
      </c>
      <c r="F66" s="10">
        <v>0</v>
      </c>
      <c r="G66" s="10">
        <v>0</v>
      </c>
      <c r="H66" s="10">
        <f t="shared" si="69"/>
        <v>0</v>
      </c>
    </row>
    <row r="67" spans="1:8" ht="11.25" customHeight="1" x14ac:dyDescent="0.2">
      <c r="A67" s="2"/>
      <c r="B67" s="17" t="s">
        <v>26</v>
      </c>
      <c r="C67" s="10">
        <v>0</v>
      </c>
      <c r="D67" s="10">
        <v>0</v>
      </c>
      <c r="E67" s="10">
        <f t="shared" si="68"/>
        <v>0</v>
      </c>
      <c r="F67" s="10">
        <v>0</v>
      </c>
      <c r="G67" s="10">
        <v>0</v>
      </c>
      <c r="H67" s="10">
        <f t="shared" si="69"/>
        <v>0</v>
      </c>
    </row>
    <row r="68" spans="1:8" x14ac:dyDescent="0.2">
      <c r="A68" s="2"/>
      <c r="B68" s="17" t="s">
        <v>33</v>
      </c>
      <c r="C68" s="10">
        <v>0</v>
      </c>
      <c r="D68" s="10">
        <v>0</v>
      </c>
      <c r="E68" s="10">
        <f t="shared" si="68"/>
        <v>0</v>
      </c>
      <c r="F68" s="10">
        <v>0</v>
      </c>
      <c r="G68" s="10">
        <v>0</v>
      </c>
      <c r="H68" s="10">
        <f t="shared" si="69"/>
        <v>0</v>
      </c>
    </row>
    <row r="69" spans="1:8" x14ac:dyDescent="0.2">
      <c r="A69" s="2"/>
      <c r="B69" s="17" t="s">
        <v>14</v>
      </c>
      <c r="C69" s="10">
        <v>0</v>
      </c>
      <c r="D69" s="10">
        <v>0</v>
      </c>
      <c r="E69" s="10">
        <f t="shared" si="68"/>
        <v>0</v>
      </c>
      <c r="F69" s="10">
        <v>0</v>
      </c>
      <c r="G69" s="10">
        <v>0</v>
      </c>
      <c r="H69" s="10">
        <f t="shared" si="69"/>
        <v>0</v>
      </c>
    </row>
    <row r="70" spans="1:8" x14ac:dyDescent="0.2">
      <c r="A70" s="15"/>
      <c r="B70" s="28" t="s">
        <v>51</v>
      </c>
      <c r="C70" s="35">
        <f t="shared" ref="C70:H70" si="70">SUM(C63:C69)</f>
        <v>10545799.300000001</v>
      </c>
      <c r="D70" s="35">
        <f t="shared" si="70"/>
        <v>2364999.9</v>
      </c>
      <c r="E70" s="35">
        <f t="shared" si="70"/>
        <v>12910799.200000001</v>
      </c>
      <c r="F70" s="35">
        <f t="shared" si="70"/>
        <v>12910799.199999999</v>
      </c>
      <c r="G70" s="35">
        <f t="shared" si="70"/>
        <v>12910799.199999999</v>
      </c>
      <c r="H70" s="35">
        <f t="shared" si="70"/>
        <v>0</v>
      </c>
    </row>
    <row r="72" spans="1:8" x14ac:dyDescent="0.2">
      <c r="A72" s="1" t="s">
        <v>126</v>
      </c>
    </row>
  </sheetData>
  <sheetProtection formatCells="0" formatColumns="0" formatRows="0" insertRows="0" deleteRows="0" autoFilter="0"/>
  <mergeCells count="12">
    <mergeCell ref="A1:H1"/>
    <mergeCell ref="A2:B4"/>
    <mergeCell ref="A48:H48"/>
    <mergeCell ref="A49:B51"/>
    <mergeCell ref="C2:G2"/>
    <mergeCell ref="H2:H3"/>
    <mergeCell ref="A59:H59"/>
    <mergeCell ref="A60:B62"/>
    <mergeCell ref="C60:G60"/>
    <mergeCell ref="H60:H61"/>
    <mergeCell ref="C49:G49"/>
    <mergeCell ref="H49:H5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showGridLines="0" tabSelected="1" workbookViewId="0">
      <selection activeCell="B17" sqref="B17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36" t="s">
        <v>172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5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21" t="s">
        <v>15</v>
      </c>
      <c r="B5" s="20"/>
      <c r="C5" s="32">
        <f t="shared" ref="C5:H5" si="0">SUM(C6:C13)</f>
        <v>148532000.47</v>
      </c>
      <c r="D5" s="32">
        <f t="shared" si="0"/>
        <v>30792612.380000003</v>
      </c>
      <c r="E5" s="32">
        <f t="shared" si="0"/>
        <v>179324612.84999999</v>
      </c>
      <c r="F5" s="32">
        <f t="shared" si="0"/>
        <v>171231321.62</v>
      </c>
      <c r="G5" s="32">
        <f t="shared" si="0"/>
        <v>171223583.47999999</v>
      </c>
      <c r="H5" s="32">
        <f t="shared" si="0"/>
        <v>8093291.230000006</v>
      </c>
    </row>
    <row r="6" spans="1:8" x14ac:dyDescent="0.2">
      <c r="A6" s="19"/>
      <c r="B6" s="22" t="s">
        <v>41</v>
      </c>
      <c r="C6" s="10">
        <v>6910609.4400000004</v>
      </c>
      <c r="D6" s="10">
        <v>-385811.39</v>
      </c>
      <c r="E6" s="10">
        <f>C6+D6</f>
        <v>6524798.0500000007</v>
      </c>
      <c r="F6" s="10">
        <v>6524798.0499999998</v>
      </c>
      <c r="G6" s="10">
        <v>6523463.0499999998</v>
      </c>
      <c r="H6" s="10">
        <f>E6-F6</f>
        <v>0</v>
      </c>
    </row>
    <row r="7" spans="1:8" x14ac:dyDescent="0.2">
      <c r="A7" s="19"/>
      <c r="B7" s="22" t="s">
        <v>16</v>
      </c>
      <c r="C7" s="10">
        <v>0</v>
      </c>
      <c r="D7" s="10">
        <v>0</v>
      </c>
      <c r="E7" s="10">
        <f t="shared" ref="E7:E13" si="1">C7+D7</f>
        <v>0</v>
      </c>
      <c r="F7" s="10">
        <v>0</v>
      </c>
      <c r="G7" s="10">
        <v>0</v>
      </c>
      <c r="H7" s="10">
        <f t="shared" ref="H7:H13" si="2">E7-F7</f>
        <v>0</v>
      </c>
    </row>
    <row r="8" spans="1:8" x14ac:dyDescent="0.2">
      <c r="A8" s="19"/>
      <c r="B8" s="22" t="s">
        <v>128</v>
      </c>
      <c r="C8" s="10">
        <v>12667087.08</v>
      </c>
      <c r="D8" s="10">
        <v>1996869.02</v>
      </c>
      <c r="E8" s="10">
        <f t="shared" si="1"/>
        <v>14663956.1</v>
      </c>
      <c r="F8" s="10">
        <v>13196946.52</v>
      </c>
      <c r="G8" s="10">
        <v>13200716.52</v>
      </c>
      <c r="H8" s="10">
        <f t="shared" si="2"/>
        <v>1467009.58</v>
      </c>
    </row>
    <row r="9" spans="1:8" x14ac:dyDescent="0.2">
      <c r="A9" s="19"/>
      <c r="B9" s="22" t="s">
        <v>3</v>
      </c>
      <c r="C9" s="10">
        <v>0</v>
      </c>
      <c r="D9" s="10">
        <v>0</v>
      </c>
      <c r="E9" s="10">
        <f t="shared" si="1"/>
        <v>0</v>
      </c>
      <c r="F9" s="10">
        <v>0</v>
      </c>
      <c r="G9" s="10">
        <v>0</v>
      </c>
      <c r="H9" s="10">
        <f t="shared" si="2"/>
        <v>0</v>
      </c>
    </row>
    <row r="10" spans="1:8" x14ac:dyDescent="0.2">
      <c r="A10" s="19"/>
      <c r="B10" s="22" t="s">
        <v>22</v>
      </c>
      <c r="C10" s="10">
        <v>37116930.039999999</v>
      </c>
      <c r="D10" s="10">
        <v>5918122.5099999998</v>
      </c>
      <c r="E10" s="10">
        <f t="shared" si="1"/>
        <v>43035052.549999997</v>
      </c>
      <c r="F10" s="10">
        <v>40901606.329999998</v>
      </c>
      <c r="G10" s="10">
        <v>40891179.149999999</v>
      </c>
      <c r="H10" s="10">
        <f t="shared" si="2"/>
        <v>2133446.2199999988</v>
      </c>
    </row>
    <row r="11" spans="1:8" x14ac:dyDescent="0.2">
      <c r="A11" s="19"/>
      <c r="B11" s="22" t="s">
        <v>17</v>
      </c>
      <c r="C11" s="10">
        <v>0</v>
      </c>
      <c r="D11" s="10">
        <v>0</v>
      </c>
      <c r="E11" s="10">
        <f t="shared" si="1"/>
        <v>0</v>
      </c>
      <c r="F11" s="10">
        <v>0</v>
      </c>
      <c r="G11" s="10">
        <v>0</v>
      </c>
      <c r="H11" s="10">
        <f t="shared" si="2"/>
        <v>0</v>
      </c>
    </row>
    <row r="12" spans="1:8" x14ac:dyDescent="0.2">
      <c r="A12" s="19"/>
      <c r="B12" s="22" t="s">
        <v>42</v>
      </c>
      <c r="C12" s="10">
        <v>60273248.060000002</v>
      </c>
      <c r="D12" s="10">
        <v>10769347.66</v>
      </c>
      <c r="E12" s="10">
        <f t="shared" si="1"/>
        <v>71042595.719999999</v>
      </c>
      <c r="F12" s="10">
        <v>68374302.319999993</v>
      </c>
      <c r="G12" s="10">
        <v>68375513.109999999</v>
      </c>
      <c r="H12" s="10">
        <f t="shared" si="2"/>
        <v>2668293.400000006</v>
      </c>
    </row>
    <row r="13" spans="1:8" x14ac:dyDescent="0.2">
      <c r="A13" s="19"/>
      <c r="B13" s="22" t="s">
        <v>18</v>
      </c>
      <c r="C13" s="10">
        <v>31564125.850000001</v>
      </c>
      <c r="D13" s="10">
        <v>12494084.58</v>
      </c>
      <c r="E13" s="10">
        <f t="shared" si="1"/>
        <v>44058210.43</v>
      </c>
      <c r="F13" s="10">
        <v>42233668.399999999</v>
      </c>
      <c r="G13" s="10">
        <v>42232711.649999999</v>
      </c>
      <c r="H13" s="10">
        <f t="shared" si="2"/>
        <v>1824542.0300000012</v>
      </c>
    </row>
    <row r="14" spans="1:8" x14ac:dyDescent="0.2">
      <c r="A14" s="21" t="s">
        <v>19</v>
      </c>
      <c r="B14" s="23"/>
      <c r="C14" s="32">
        <f t="shared" ref="C14:H14" si="3">SUM(C15:C21)</f>
        <v>152590958.41000003</v>
      </c>
      <c r="D14" s="32">
        <f t="shared" si="3"/>
        <v>42995266.069999993</v>
      </c>
      <c r="E14" s="32">
        <f t="shared" si="3"/>
        <v>195586224.47999996</v>
      </c>
      <c r="F14" s="32">
        <f t="shared" si="3"/>
        <v>148255177.81999999</v>
      </c>
      <c r="G14" s="32">
        <f t="shared" si="3"/>
        <v>152466603.31999999</v>
      </c>
      <c r="H14" s="32">
        <f t="shared" si="3"/>
        <v>47331046.659999989</v>
      </c>
    </row>
    <row r="15" spans="1:8" x14ac:dyDescent="0.2">
      <c r="A15" s="19"/>
      <c r="B15" s="22" t="s">
        <v>43</v>
      </c>
      <c r="C15" s="10">
        <v>2257040.31</v>
      </c>
      <c r="D15" s="10">
        <v>373317.91</v>
      </c>
      <c r="E15" s="10">
        <f>C15+D15</f>
        <v>2630358.2200000002</v>
      </c>
      <c r="F15" s="10">
        <v>2344758.2200000002</v>
      </c>
      <c r="G15" s="10">
        <v>2344758.2200000002</v>
      </c>
      <c r="H15" s="10">
        <f t="shared" ref="H15:H21" si="4">E15-F15</f>
        <v>285600</v>
      </c>
    </row>
    <row r="16" spans="1:8" x14ac:dyDescent="0.2">
      <c r="A16" s="19"/>
      <c r="B16" s="22" t="s">
        <v>27</v>
      </c>
      <c r="C16" s="10">
        <v>112333626.34999999</v>
      </c>
      <c r="D16" s="10">
        <v>43022748.479999997</v>
      </c>
      <c r="E16" s="10">
        <f t="shared" ref="E16:E21" si="5">C16+D16</f>
        <v>155356374.82999998</v>
      </c>
      <c r="F16" s="10">
        <v>108323518.66</v>
      </c>
      <c r="G16" s="10">
        <v>112538726.66</v>
      </c>
      <c r="H16" s="10">
        <f t="shared" si="4"/>
        <v>47032856.169999987</v>
      </c>
    </row>
    <row r="17" spans="1:8" x14ac:dyDescent="0.2">
      <c r="A17" s="19"/>
      <c r="B17" s="22" t="s">
        <v>20</v>
      </c>
      <c r="C17" s="10">
        <v>439926.99</v>
      </c>
      <c r="D17" s="10">
        <v>-13276.62</v>
      </c>
      <c r="E17" s="10">
        <f t="shared" si="5"/>
        <v>426650.37</v>
      </c>
      <c r="F17" s="10">
        <v>426650.37</v>
      </c>
      <c r="G17" s="10">
        <v>426650.37</v>
      </c>
      <c r="H17" s="10">
        <f t="shared" si="4"/>
        <v>0</v>
      </c>
    </row>
    <row r="18" spans="1:8" x14ac:dyDescent="0.2">
      <c r="A18" s="19"/>
      <c r="B18" s="22" t="s">
        <v>44</v>
      </c>
      <c r="C18" s="10">
        <v>14545477.51</v>
      </c>
      <c r="D18" s="10">
        <v>-458935.29</v>
      </c>
      <c r="E18" s="10">
        <f t="shared" si="5"/>
        <v>14086542.220000001</v>
      </c>
      <c r="F18" s="10">
        <v>14097175.449999999</v>
      </c>
      <c r="G18" s="10">
        <v>14070169.23</v>
      </c>
      <c r="H18" s="10">
        <f t="shared" si="4"/>
        <v>-10633.229999998584</v>
      </c>
    </row>
    <row r="19" spans="1:8" x14ac:dyDescent="0.2">
      <c r="A19" s="19"/>
      <c r="B19" s="22" t="s">
        <v>45</v>
      </c>
      <c r="C19" s="10">
        <v>7296347.1200000001</v>
      </c>
      <c r="D19" s="10">
        <v>-2899845.61</v>
      </c>
      <c r="E19" s="10">
        <f t="shared" si="5"/>
        <v>4396501.51</v>
      </c>
      <c r="F19" s="10">
        <v>4396501.51</v>
      </c>
      <c r="G19" s="10">
        <v>4396501.51</v>
      </c>
      <c r="H19" s="10">
        <f t="shared" si="4"/>
        <v>0</v>
      </c>
    </row>
    <row r="20" spans="1:8" x14ac:dyDescent="0.2">
      <c r="A20" s="19"/>
      <c r="B20" s="22" t="s">
        <v>46</v>
      </c>
      <c r="C20" s="10">
        <v>10545799.300000001</v>
      </c>
      <c r="D20" s="10">
        <v>2364999.9</v>
      </c>
      <c r="E20" s="10">
        <f t="shared" si="5"/>
        <v>12910799.200000001</v>
      </c>
      <c r="F20" s="10">
        <v>12910799.199999999</v>
      </c>
      <c r="G20" s="10">
        <v>12910799.199999999</v>
      </c>
      <c r="H20" s="10">
        <f t="shared" si="4"/>
        <v>0</v>
      </c>
    </row>
    <row r="21" spans="1:8" x14ac:dyDescent="0.2">
      <c r="A21" s="19"/>
      <c r="B21" s="22" t="s">
        <v>4</v>
      </c>
      <c r="C21" s="10">
        <v>5172740.83</v>
      </c>
      <c r="D21" s="10">
        <v>606257.30000000005</v>
      </c>
      <c r="E21" s="10">
        <f t="shared" si="5"/>
        <v>5778998.1299999999</v>
      </c>
      <c r="F21" s="10">
        <v>5755774.4100000001</v>
      </c>
      <c r="G21" s="10">
        <v>5778998.1299999999</v>
      </c>
      <c r="H21" s="10">
        <f t="shared" si="4"/>
        <v>23223.719999999739</v>
      </c>
    </row>
    <row r="22" spans="1:8" x14ac:dyDescent="0.2">
      <c r="A22" s="21" t="s">
        <v>47</v>
      </c>
      <c r="B22" s="23"/>
      <c r="C22" s="32">
        <f t="shared" ref="C22:H22" si="6">SUM(C23:C31)</f>
        <v>2156132.33</v>
      </c>
      <c r="D22" s="32">
        <f t="shared" si="6"/>
        <v>8790178.9899999984</v>
      </c>
      <c r="E22" s="32">
        <f t="shared" si="6"/>
        <v>10946311.32</v>
      </c>
      <c r="F22" s="32">
        <f t="shared" si="6"/>
        <v>7677380.1900000004</v>
      </c>
      <c r="G22" s="32">
        <f t="shared" si="6"/>
        <v>6159516.0500000007</v>
      </c>
      <c r="H22" s="32">
        <f t="shared" si="6"/>
        <v>3268931.13</v>
      </c>
    </row>
    <row r="23" spans="1:8" x14ac:dyDescent="0.2">
      <c r="A23" s="19"/>
      <c r="B23" s="22" t="s">
        <v>28</v>
      </c>
      <c r="C23" s="10">
        <v>1387345.05</v>
      </c>
      <c r="D23" s="10">
        <v>-33518.97</v>
      </c>
      <c r="E23" s="10">
        <f>C23+D23</f>
        <v>1353826.08</v>
      </c>
      <c r="F23" s="10">
        <v>1353826.08</v>
      </c>
      <c r="G23" s="10">
        <v>1353826.08</v>
      </c>
      <c r="H23" s="10">
        <f t="shared" ref="H23:H31" si="7">E23-F23</f>
        <v>0</v>
      </c>
    </row>
    <row r="24" spans="1:8" x14ac:dyDescent="0.2">
      <c r="A24" s="19"/>
      <c r="B24" s="22" t="s">
        <v>23</v>
      </c>
      <c r="C24" s="10">
        <v>0</v>
      </c>
      <c r="D24" s="10">
        <v>8688869.6699999999</v>
      </c>
      <c r="E24" s="10">
        <f t="shared" ref="E24:E31" si="8">C24+D24</f>
        <v>8688869.6699999999</v>
      </c>
      <c r="F24" s="10">
        <v>5419938.54</v>
      </c>
      <c r="G24" s="10">
        <v>3902074.4</v>
      </c>
      <c r="H24" s="10">
        <f t="shared" si="7"/>
        <v>3268931.13</v>
      </c>
    </row>
    <row r="25" spans="1:8" x14ac:dyDescent="0.2">
      <c r="A25" s="19"/>
      <c r="B25" s="22" t="s">
        <v>29</v>
      </c>
      <c r="C25" s="10">
        <v>0</v>
      </c>
      <c r="D25" s="10">
        <v>0</v>
      </c>
      <c r="E25" s="10">
        <f t="shared" si="8"/>
        <v>0</v>
      </c>
      <c r="F25" s="10">
        <v>0</v>
      </c>
      <c r="G25" s="10">
        <v>0</v>
      </c>
      <c r="H25" s="10">
        <f t="shared" si="7"/>
        <v>0</v>
      </c>
    </row>
    <row r="26" spans="1:8" x14ac:dyDescent="0.2">
      <c r="A26" s="19"/>
      <c r="B26" s="22" t="s">
        <v>48</v>
      </c>
      <c r="C26" s="10">
        <v>0</v>
      </c>
      <c r="D26" s="10">
        <v>0</v>
      </c>
      <c r="E26" s="10">
        <f t="shared" si="8"/>
        <v>0</v>
      </c>
      <c r="F26" s="10">
        <v>0</v>
      </c>
      <c r="G26" s="10">
        <v>0</v>
      </c>
      <c r="H26" s="10">
        <f t="shared" si="7"/>
        <v>0</v>
      </c>
    </row>
    <row r="27" spans="1:8" x14ac:dyDescent="0.2">
      <c r="A27" s="19"/>
      <c r="B27" s="22" t="s">
        <v>21</v>
      </c>
      <c r="C27" s="10">
        <v>0</v>
      </c>
      <c r="D27" s="10">
        <v>0</v>
      </c>
      <c r="E27" s="10">
        <f t="shared" si="8"/>
        <v>0</v>
      </c>
      <c r="F27" s="10">
        <v>0</v>
      </c>
      <c r="G27" s="10">
        <v>0</v>
      </c>
      <c r="H27" s="10">
        <f t="shared" si="7"/>
        <v>0</v>
      </c>
    </row>
    <row r="28" spans="1:8" x14ac:dyDescent="0.2">
      <c r="A28" s="19"/>
      <c r="B28" s="22" t="s">
        <v>5</v>
      </c>
      <c r="C28" s="10">
        <v>0</v>
      </c>
      <c r="D28" s="10">
        <v>0</v>
      </c>
      <c r="E28" s="10">
        <f t="shared" si="8"/>
        <v>0</v>
      </c>
      <c r="F28" s="10">
        <v>0</v>
      </c>
      <c r="G28" s="10">
        <v>0</v>
      </c>
      <c r="H28" s="10">
        <f t="shared" si="7"/>
        <v>0</v>
      </c>
    </row>
    <row r="29" spans="1:8" x14ac:dyDescent="0.2">
      <c r="A29" s="19"/>
      <c r="B29" s="22" t="s">
        <v>6</v>
      </c>
      <c r="C29" s="10">
        <v>768787.28</v>
      </c>
      <c r="D29" s="10">
        <v>134828.29</v>
      </c>
      <c r="E29" s="10">
        <f t="shared" si="8"/>
        <v>903615.57000000007</v>
      </c>
      <c r="F29" s="10">
        <v>903615.57</v>
      </c>
      <c r="G29" s="10">
        <v>903615.57</v>
      </c>
      <c r="H29" s="10">
        <f t="shared" si="7"/>
        <v>0</v>
      </c>
    </row>
    <row r="30" spans="1:8" x14ac:dyDescent="0.2">
      <c r="A30" s="19"/>
      <c r="B30" s="22" t="s">
        <v>49</v>
      </c>
      <c r="C30" s="10">
        <v>0</v>
      </c>
      <c r="D30" s="10">
        <v>0</v>
      </c>
      <c r="E30" s="10">
        <f t="shared" si="8"/>
        <v>0</v>
      </c>
      <c r="F30" s="10">
        <v>0</v>
      </c>
      <c r="G30" s="10">
        <v>0</v>
      </c>
      <c r="H30" s="10">
        <f t="shared" si="7"/>
        <v>0</v>
      </c>
    </row>
    <row r="31" spans="1:8" x14ac:dyDescent="0.2">
      <c r="A31" s="19"/>
      <c r="B31" s="22" t="s">
        <v>30</v>
      </c>
      <c r="C31" s="10">
        <v>0</v>
      </c>
      <c r="D31" s="10">
        <v>0</v>
      </c>
      <c r="E31" s="10">
        <f t="shared" si="8"/>
        <v>0</v>
      </c>
      <c r="F31" s="10">
        <v>0</v>
      </c>
      <c r="G31" s="10">
        <v>0</v>
      </c>
      <c r="H31" s="10">
        <f t="shared" si="7"/>
        <v>0</v>
      </c>
    </row>
    <row r="32" spans="1:8" x14ac:dyDescent="0.2">
      <c r="A32" s="21" t="s">
        <v>31</v>
      </c>
      <c r="B32" s="23"/>
      <c r="C32" s="32">
        <f t="shared" ref="C32:H32" si="9">SUM(C33:C36)</f>
        <v>0</v>
      </c>
      <c r="D32" s="32">
        <f t="shared" si="9"/>
        <v>0</v>
      </c>
      <c r="E32" s="32">
        <f t="shared" si="9"/>
        <v>0</v>
      </c>
      <c r="F32" s="32">
        <f t="shared" si="9"/>
        <v>0</v>
      </c>
      <c r="G32" s="32">
        <f t="shared" si="9"/>
        <v>0</v>
      </c>
      <c r="H32" s="32">
        <f t="shared" si="9"/>
        <v>0</v>
      </c>
    </row>
    <row r="33" spans="1:8" x14ac:dyDescent="0.2">
      <c r="A33" s="19"/>
      <c r="B33" s="22" t="s">
        <v>50</v>
      </c>
      <c r="C33" s="10">
        <v>0</v>
      </c>
      <c r="D33" s="10">
        <v>0</v>
      </c>
      <c r="E33" s="10">
        <f>C33+D33</f>
        <v>0</v>
      </c>
      <c r="F33" s="10">
        <v>0</v>
      </c>
      <c r="G33" s="10">
        <v>0</v>
      </c>
      <c r="H33" s="10">
        <f t="shared" ref="H33:H36" si="10">E33-F33</f>
        <v>0</v>
      </c>
    </row>
    <row r="34" spans="1:8" ht="11.25" customHeight="1" x14ac:dyDescent="0.2">
      <c r="A34" s="19"/>
      <c r="B34" s="22" t="s">
        <v>24</v>
      </c>
      <c r="C34" s="10">
        <v>0</v>
      </c>
      <c r="D34" s="10">
        <v>0</v>
      </c>
      <c r="E34" s="10">
        <f t="shared" ref="E34:E36" si="11">C34+D34</f>
        <v>0</v>
      </c>
      <c r="F34" s="10">
        <v>0</v>
      </c>
      <c r="G34" s="10">
        <v>0</v>
      </c>
      <c r="H34" s="10">
        <f t="shared" si="10"/>
        <v>0</v>
      </c>
    </row>
    <row r="35" spans="1:8" x14ac:dyDescent="0.2">
      <c r="A35" s="19"/>
      <c r="B35" s="22" t="s">
        <v>32</v>
      </c>
      <c r="C35" s="10">
        <v>0</v>
      </c>
      <c r="D35" s="10">
        <v>0</v>
      </c>
      <c r="E35" s="10">
        <f t="shared" si="11"/>
        <v>0</v>
      </c>
      <c r="F35" s="10">
        <v>0</v>
      </c>
      <c r="G35" s="10">
        <v>0</v>
      </c>
      <c r="H35" s="10">
        <f t="shared" si="10"/>
        <v>0</v>
      </c>
    </row>
    <row r="36" spans="1:8" x14ac:dyDescent="0.2">
      <c r="A36" s="19"/>
      <c r="B36" s="22" t="s">
        <v>7</v>
      </c>
      <c r="C36" s="10">
        <v>0</v>
      </c>
      <c r="D36" s="10">
        <v>0</v>
      </c>
      <c r="E36" s="10">
        <f t="shared" si="11"/>
        <v>0</v>
      </c>
      <c r="F36" s="10">
        <v>0</v>
      </c>
      <c r="G36" s="10">
        <v>0</v>
      </c>
      <c r="H36" s="10">
        <f t="shared" si="10"/>
        <v>0</v>
      </c>
    </row>
    <row r="37" spans="1:8" x14ac:dyDescent="0.2">
      <c r="A37" s="24"/>
      <c r="B37" s="28" t="s">
        <v>51</v>
      </c>
      <c r="C37" s="35">
        <f t="shared" ref="C37:H37" si="12">SUM(C32+C22+C14+C5)</f>
        <v>303279091.21000004</v>
      </c>
      <c r="D37" s="35">
        <f t="shared" si="12"/>
        <v>82578057.439999998</v>
      </c>
      <c r="E37" s="35">
        <f t="shared" si="12"/>
        <v>385857148.64999998</v>
      </c>
      <c r="F37" s="35">
        <f t="shared" si="12"/>
        <v>327163879.63</v>
      </c>
      <c r="G37" s="35">
        <f t="shared" si="12"/>
        <v>329849702.85000002</v>
      </c>
      <c r="H37" s="35">
        <f t="shared" si="12"/>
        <v>58693269.019999996</v>
      </c>
    </row>
    <row r="39" spans="1:8" x14ac:dyDescent="0.2">
      <c r="A39" s="1" t="s">
        <v>126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Contabilidad0</cp:lastModifiedBy>
  <cp:lastPrinted>2018-07-14T22:21:14Z</cp:lastPrinted>
  <dcterms:created xsi:type="dcterms:W3CDTF">2014-02-10T03:37:14Z</dcterms:created>
  <dcterms:modified xsi:type="dcterms:W3CDTF">2023-01-25T15:33:33Z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