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Tesoreria\Documents\ANDREA\_CUENTA PUBLICA\4to Trimestre 2021\4to T SIRET\"/>
    </mc:Choice>
  </mc:AlternateContent>
  <bookViews>
    <workbookView xWindow="-120" yWindow="-120" windowWidth="24240" windowHeight="13140"/>
  </bookViews>
  <sheets>
    <sheet name="IR" sheetId="5" r:id="rId1"/>
    <sheet name="Instructivo_IR" sheetId="8" r:id="rId2"/>
    <sheet name="Hoja1" sheetId="7" state="hidden" r:id="rId3"/>
  </sheets>
  <definedNames>
    <definedName name="_ftn1" localSheetId="0">IR!#REF!</definedName>
    <definedName name="_ftnref1" localSheetId="0">IR!#REF!</definedName>
    <definedName name="_xlnm.Print_Area" localSheetId="0">IR!$A$1:$W$254</definedName>
    <definedName name="_xlnm.Print_Titles" localSheetId="0">IR!$2:$4</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T251" i="5" l="1"/>
  <c r="T250" i="5"/>
  <c r="T249" i="5"/>
  <c r="V248" i="5"/>
  <c r="T248" i="5"/>
  <c r="V247" i="5"/>
  <c r="T247" i="5"/>
  <c r="T246" i="5"/>
  <c r="S72" i="5" l="1"/>
  <c r="T60" i="5" l="1"/>
  <c r="T59" i="5"/>
  <c r="T58" i="5"/>
  <c r="T57" i="5"/>
  <c r="T56" i="5"/>
  <c r="T55" i="5"/>
  <c r="T54" i="5"/>
  <c r="T53" i="5"/>
  <c r="T52" i="5"/>
  <c r="T51" i="5"/>
  <c r="T50" i="5"/>
  <c r="S50" i="5"/>
  <c r="T49" i="5"/>
</calcChain>
</file>

<file path=xl/comments1.xml><?xml version="1.0" encoding="utf-8"?>
<comments xmlns="http://schemas.openxmlformats.org/spreadsheetml/2006/main">
  <authors>
    <author>Tesos J Cama</author>
    <author>coor-ope</author>
  </authors>
  <commentList>
    <comment ref="E3" authorId="0" shapeId="0">
      <text>
        <r>
          <rPr>
            <b/>
            <sz val="9"/>
            <color indexed="81"/>
            <rFont val="Tahoma"/>
            <family val="2"/>
          </rPr>
          <t>Tesos J Cama:</t>
        </r>
        <r>
          <rPr>
            <sz val="9"/>
            <color indexed="81"/>
            <rFont val="Tahoma"/>
            <family val="2"/>
          </rPr>
          <t xml:space="preserve">
</t>
        </r>
      </text>
    </comment>
    <comment ref="S131" authorId="1" shapeId="0">
      <text>
        <r>
          <rPr>
            <b/>
            <sz val="9"/>
            <color indexed="81"/>
            <rFont val="Tahoma"/>
            <family val="2"/>
          </rPr>
          <t>coor-ope:</t>
        </r>
        <r>
          <rPr>
            <sz val="9"/>
            <color indexed="81"/>
            <rFont val="Tahoma"/>
            <family val="2"/>
          </rPr>
          <t xml:space="preserve">
LA MAYORIA TOMARON DOS CAPACITACIONES
</t>
        </r>
      </text>
    </comment>
  </commentList>
</comments>
</file>

<file path=xl/sharedStrings.xml><?xml version="1.0" encoding="utf-8"?>
<sst xmlns="http://schemas.openxmlformats.org/spreadsheetml/2006/main" count="3666" uniqueCount="1164">
  <si>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</si>
  <si>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</si>
  <si>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</si>
  <si>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</si>
  <si>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</si>
  <si>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</si>
  <si>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</si>
  <si>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</si>
  <si>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</si>
  <si>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</si>
  <si>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</si>
  <si>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</si>
  <si>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</si>
  <si>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</si>
  <si>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</si>
  <si>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</si>
  <si>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</si>
  <si>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</si>
  <si>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</si>
  <si>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</si>
  <si>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</si>
  <si>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</si>
  <si>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</si>
  <si>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</si>
  <si>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</si>
  <si>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</si>
  <si>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</si>
  <si>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</si>
  <si>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</si>
  <si>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</si>
  <si>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</si>
  <si>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</si>
  <si>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</si>
  <si>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</si>
  <si>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</si>
  <si>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</si>
  <si>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</si>
  <si>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</si>
  <si>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</si>
  <si>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</si>
  <si>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</si>
  <si>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</si>
  <si>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</si>
  <si>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</si>
  <si>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</si>
  <si>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</si>
  <si>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</si>
  <si>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</si>
  <si>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</si>
  <si>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</si>
  <si>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</si>
  <si>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</si>
  <si>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</si>
  <si>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</si>
  <si>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</si>
  <si>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</si>
  <si>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</si>
  <si>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</si>
  <si>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</si>
  <si>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</si>
  <si>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</si>
  <si>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</si>
  <si>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</si>
  <si>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</si>
  <si>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</si>
  <si>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</si>
  <si>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</si>
  <si>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</si>
  <si>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</si>
  <si>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</si>
  <si>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</si>
  <si>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</si>
  <si>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</si>
  <si>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</si>
  <si>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PROGRAMA O PROYECTO DE INVERSIÓN</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</si>
  <si>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</si>
  <si>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</si>
  <si>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</si>
  <si>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</si>
  <si>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</si>
  <si>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</si>
  <si>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</si>
  <si>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</si>
  <si>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</si>
  <si>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</si>
  <si>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</si>
  <si>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E</t>
  </si>
  <si>
    <t>SI.</t>
  </si>
  <si>
    <t>FIN.</t>
  </si>
  <si>
    <t>PORCENTUAL</t>
  </si>
  <si>
    <t>PROPOSITO.</t>
  </si>
  <si>
    <t>COMPONENTE (1)</t>
  </si>
  <si>
    <t>ACTIVIDAD (1.1)</t>
  </si>
  <si>
    <t>COMPONENTE (2)</t>
  </si>
  <si>
    <t>ACTIVIDAD (2.1)</t>
  </si>
  <si>
    <t>ACTIVIDAD (2.2)</t>
  </si>
  <si>
    <t>ACTIVIDAD (1.2)</t>
  </si>
  <si>
    <t>COMPONENTE (3)</t>
  </si>
  <si>
    <t>ACTIVIDAD (3.1)</t>
  </si>
  <si>
    <t>CANTIDAD DE ESPACIOS Y EQUIPO EN EL AÑO</t>
  </si>
  <si>
    <t>CANTIDAD DE ESPACIOS Y EQUIPO EN EL AÑO ANTERIOR)*100</t>
  </si>
  <si>
    <t>COMPONENTE (4)</t>
  </si>
  <si>
    <t>E026</t>
  </si>
  <si>
    <t>CONTROL DE LA GESTION PUBLICA MUNICIPAL</t>
  </si>
  <si>
    <t>1,3,4</t>
  </si>
  <si>
    <t>CONTRALORIA  MUNICIPAL</t>
  </si>
  <si>
    <t xml:space="preserve">SI </t>
  </si>
  <si>
    <t xml:space="preserve">FIN </t>
  </si>
  <si>
    <t>CONTRIBUIR Y  COADYUVAR AL ADECUADO DESARROLLO DE LA ADMINISTRACIÓN PÚBLICA MUNICIPAL.</t>
  </si>
  <si>
    <t>DISMINUCION DEL NUMERO DE OBSERVACIONES EN EL EJERCICIO DEL RECURSO PUBLICO</t>
  </si>
  <si>
    <t>((A/B)-1)*100</t>
  </si>
  <si>
    <t>TOTAL DE OBSERVACIONES EN EL AÑO ACTUAL</t>
  </si>
  <si>
    <t xml:space="preserve"> -10%  DISMINUCION DEL NUMERO DE OBSERVACIONES EN EL EJERCICIO DEL RECURSO PUBLICO.</t>
  </si>
  <si>
    <t>N/A</t>
  </si>
  <si>
    <t>PORCENTAJE OBSERVACIONES</t>
  </si>
  <si>
    <t>CONTRALORIA MUNICIPAL</t>
  </si>
  <si>
    <t>PROPOSITO</t>
  </si>
  <si>
    <t>EL MUNICIPIO IMPLEMENTA  ACCIONES PREVENTIVAS, ASI COMO CORRECTIVAS EN MATERIA DE CONTROL INTERNO. GESTIÓN MUNICIPAL CON DESARROLLO ADMINISTRATIVO, EN ARAS DE EFICIENTAR LA TRANSPARENCIA ADEMAS DE LA RENDICIÓN DE CUENTAS DE LA ADMINISTRACIÓN PÚBLICA MUNICIPAL</t>
  </si>
  <si>
    <t>PORCENTAJE DE PROCEDIMIENTOS DE CONTROL INTERNO IMPLEMENTADOS</t>
  </si>
  <si>
    <t>(A/B)*100</t>
  </si>
  <si>
    <t>NUMERO DE PROCEDIMIENTOS IMPLEMENTADOS</t>
  </si>
  <si>
    <t>100% PROCEDIMIENTOS DE CONTROL INTERNO IMPLEMENTADOS</t>
  </si>
  <si>
    <t xml:space="preserve">PORCENTAJE  </t>
  </si>
  <si>
    <t>COMPONETE 1</t>
  </si>
  <si>
    <t>SE IMPULSA LA PARTICIPACIÓN SOCIAL, QUEJAS, DENUNCIAS, CON RESOLUCION.</t>
  </si>
  <si>
    <t>INDICE DE QUEJAS CON RESOLUCION</t>
  </si>
  <si>
    <t>NUMERO DE QUEJAS CON RESOLUCION</t>
  </si>
  <si>
    <t>100% ÍNDICE DE QUEJAS CON RESOLUCIÓN</t>
  </si>
  <si>
    <t>PORCENTAJE</t>
  </si>
  <si>
    <t>ACTIVIDAD 1.1</t>
  </si>
  <si>
    <t>ATENCIÓN Y SEGUIMIENTO A QUEJAS Y DENUNCIAS</t>
  </si>
  <si>
    <t>GRADO DE PARTICIPACION CIUDADANA</t>
  </si>
  <si>
    <t>TOTAL DE QUEJAS CON RESOLUCION EN AÑO ACTUAL VS QUEJAS AÑO ANTERIOR</t>
  </si>
  <si>
    <t>100% GRADO DE PARTICIPACIÓN CIUDADANA</t>
  </si>
  <si>
    <t>COMPONENTE 2</t>
  </si>
  <si>
    <t>RECEPCIÓN, REGISTRO, CONTROL, ANÁLISIS CON LA VERIFICACIÓN DE LA INFORMACIÓN PATRIMONIAL DE LOS SERVIDORES PÚBLICOS MUNICIPALES OBLIGADOS A DECLARAR, CONFORME A LA LEGISLACIÓN APLICABLE.</t>
  </si>
  <si>
    <t>PORCENTAJE  DE SERVIDORES PUBLICOS QUE REALIZARON SU DECLARACION PATRIMONIAL</t>
  </si>
  <si>
    <t>NUMERO DE SERVIDORES PUBLICOS QUE REALIZARON SU DECLARACION VS TOTAL SERVIDORES PUBLICOS OBLIGADOS A DECLARAR</t>
  </si>
  <si>
    <t>100%  DE SERVIDORES PUBLICOS  QUE REALIZARON SU DECLARACION PATRIMONIAL.</t>
  </si>
  <si>
    <t>ACTIVIDAD 2.1</t>
  </si>
  <si>
    <t>CALENDARIO DONDE SE ESTABLECEN LAS FECHAS EN LAS CUALES LOS SERVIDORES PÚBLICOS OBLIGADOS A DECLARAR, DEBERAN PRESENTARLA DE ACUERDO A LA LEGISLACION APLICABLE</t>
  </si>
  <si>
    <t>PORCENTAJE DE DECLARACIONES PATRIMONIALES RECIBIDAS EN TIEMPO</t>
  </si>
  <si>
    <t>NUMERO DE DECLARACIONES PATRIMONIALES RECIBIDAS EN TIEMPO ACORDE CON LAS DISPOSICIONES VS TOTAL DE DECLARACIONES</t>
  </si>
  <si>
    <t>100%  DECLARACIONES PATRIMONIALES RECIBIDAS EN TIEMPO.</t>
  </si>
  <si>
    <t>COMPONENTE 3</t>
  </si>
  <si>
    <t>SUPERVISIÓN FÍSICA, ADEMAS DE  DOCUMENTAL DE LAS OBRAS PÚBLICAS DEL MUNICIPIO .</t>
  </si>
  <si>
    <t>NUMERO DE OBRAS SUPERVISADAS</t>
  </si>
  <si>
    <t>A</t>
  </si>
  <si>
    <t>NUMERO DE OBRAS SUPERVISADAS DURANTE EL AÑO ACTUAL</t>
  </si>
  <si>
    <t xml:space="preserve"> OBRAS SUPERVISADAS DURANTE EL AÑO</t>
  </si>
  <si>
    <t>OBRAS SUPERVISADAS DURANTE EL AÑO</t>
  </si>
  <si>
    <t>OBRAS</t>
  </si>
  <si>
    <t>AUN  NO SE TIENE PROGRAMA DE INVERSION 2021</t>
  </si>
  <si>
    <t>ACTIVIDAD 3.1</t>
  </si>
  <si>
    <t>REVISION Y VIGILANCIA FÍSICA DURANTE EL PROCESO DE EJECUCION HASTA SU ENTREGA, DE  LAS OBRAS CONTRATADAS POR EL MUNICIPIO, EJECUTADAS.</t>
  </si>
  <si>
    <t>PORCENTAJE DE OBSERVACIONES EMITIDAS Y SOLVENTADAS.</t>
  </si>
  <si>
    <t>NUMERO DE OBSERVACIONES SOLVENTADAS</t>
  </si>
  <si>
    <t>100% OBSERVACIONES EMITIDAS Y SOLVENTADAS.</t>
  </si>
  <si>
    <t>1 OBSERBACION</t>
  </si>
  <si>
    <t>SOLVENTADA</t>
  </si>
  <si>
    <t>COMPONENTE 4</t>
  </si>
  <si>
    <t>REALIZAR  VISITAS Y AUDITORIAS PERIODICAS A LAS DEPENDENCIAS Y ENTIDADES DE LA ADMINISTRACION PUBLICA MUNICIPAL</t>
  </si>
  <si>
    <t>NUMERO DE VISITAS Y AUDITORIAS REALIZADAS</t>
  </si>
  <si>
    <t>NUMERO DE VISITAS Y AUDITORIAS REALIZADAS DURANTE EL AÑO ACTUAL</t>
  </si>
  <si>
    <t>60 VISITAS Y 10 AUDITORIAS RALIZADAS DURANTE EL AÑO</t>
  </si>
  <si>
    <t>VISITAS Y AUDITORIAS RALIZADAS DURANTE EL AÑO</t>
  </si>
  <si>
    <t>VISITAS Y AUDITORIAS</t>
  </si>
  <si>
    <t>IGUAL SON LAS VISITAS Y AUDITORIAS PROGAMADAS EN PLAN D TRABAJO</t>
  </si>
  <si>
    <t>ACTIVIDAD 4.1</t>
  </si>
  <si>
    <t>REVISION Y VIGILANCIA DEL DESARROLLO ADMINISTRTIVO DE LAS DEPENDENCIAS Y ENTIDADES DE LA ADMINISTRACION PUBLICA</t>
  </si>
  <si>
    <t>NUMERO DE OBSEVACIONES SOLVENTADAS</t>
  </si>
  <si>
    <t>E049</t>
  </si>
  <si>
    <t>ACTIVACION FISICA Y DEPORTIVA</t>
  </si>
  <si>
    <t>2,4,1</t>
  </si>
  <si>
    <t>CUFIDEC</t>
  </si>
  <si>
    <t>si</t>
  </si>
  <si>
    <t>Promover un mejor desarrollo deportivo en el municipio a traves de activaciones fisica con la participacion ciudadana</t>
  </si>
  <si>
    <t>Registro Estatal del Deporte
Sistema de Evaluación Municipal (CODE)</t>
  </si>
  <si>
    <t xml:space="preserve">Una decima porcentual mayor </t>
  </si>
  <si>
    <t>Encontrarse en los 3 primeros lugares en activaciones fisica en guanajuato</t>
  </si>
  <si>
    <t>3er</t>
  </si>
  <si>
    <t>POBLACION</t>
  </si>
  <si>
    <t xml:space="preserve">El interés en participación, compañerismo y espiritu de trabajo en las activaciones fisicas en el ragon de poblacion de 3 a 65 años en aumento.  </t>
  </si>
  <si>
    <t>(total de habitantes entre los 3 y los 65 años activados por el deportes en el año/total de habitantes entre los 3 y los 65 años activados por el deporte en el año anterior)-1*100</t>
  </si>
  <si>
    <t>COMPONENTE 1</t>
  </si>
  <si>
    <t>Comunicación entre los directivos y entrenadores acerca de los eventos deportivos municipales adecuado</t>
  </si>
  <si>
    <t>(total de personas planeadas para los eventos deportivos en el año / total de personas planeadas para los eventos deportivos en el año anterior) -1 *100</t>
  </si>
  <si>
    <t>(A/B)-1*100</t>
  </si>
  <si>
    <t>ACTIVIDAD 1</t>
  </si>
  <si>
    <t>Gestion para planificar u ordenar los eventos</t>
  </si>
  <si>
    <t>(total de gestiones de eventos con éxito realizadas/ total de gestiones de eventos propuestos) *100</t>
  </si>
  <si>
    <t xml:space="preserve">EVENTOS </t>
  </si>
  <si>
    <t>Profesionalizacion de personal, entrenadores y coordinadores impulsada.</t>
  </si>
  <si>
    <t>(total de capacitaciones dirigidos al personal de area/ total de capacitaciones al personal propuesto) *100</t>
  </si>
  <si>
    <t>CAPACITACIONES</t>
  </si>
  <si>
    <t>Generacion de interes a las autoridades en profesionalizar al personal de CUFIDEC</t>
  </si>
  <si>
    <t>(total de platicas de sensibilizacion al personal ortogadas/total de platicas de sensibilizacion al personal planeadas) * 100</t>
  </si>
  <si>
    <t>ACTIVIDAD 2</t>
  </si>
  <si>
    <t xml:space="preserve">Implementacion de opciones de capacitacion al personal del area. </t>
  </si>
  <si>
    <t>(total de capacitaciones diferenciadas al personal realizadas/ total de capacitaciones diferenciadas al personal planeadas) *100</t>
  </si>
  <si>
    <t>Programas de atencion a deportistas de alto rendimientos implentados</t>
  </si>
  <si>
    <t>(Total de proyectos de mejora deportiva interna en el area aplicados/ Total de proyectos de mejora deportiva en el area planeados) *100</t>
  </si>
  <si>
    <t>PROYECTOS</t>
  </si>
  <si>
    <t xml:space="preserve">Diseño y elaboracion de manuales de trabajo a base de cada disciplina </t>
  </si>
  <si>
    <t>Documentos aprobados</t>
  </si>
  <si>
    <t>DOCUMENTOS</t>
  </si>
  <si>
    <t xml:space="preserve">Capacitacion a atletas de alto rendimiento para competencias </t>
  </si>
  <si>
    <t>(total de atletas de alto rendimineto capacitados realizados/total de atletas de alto rendimineto capacitados planeados) * 100</t>
  </si>
  <si>
    <t>Coordinacion interdepertamental con las areas involucradas implementadas</t>
  </si>
  <si>
    <t>(total de reuniones de trabajo con proyecto exitoso/total de reuniones de trabajo propuestos) *100</t>
  </si>
  <si>
    <t>Promocion para la participacion de la ciudadania en actividades deportivas</t>
  </si>
  <si>
    <t>(total de eventos realizados entre delegados de la comunidades y participacion ciudadana municipal realizadas/total de eventos realizados entre delegados de la comunidades y participacion ciudadana municipal programadas) * 100</t>
  </si>
  <si>
    <t>Interes por parte de las autoridades municipales</t>
  </si>
  <si>
    <t>(total de platicas realizadas al cabildo referente a las actividades deportivas ofertadas/total de platicas programadas al cabildo referente a las actividades deportivas ofertadas) * 100</t>
  </si>
  <si>
    <t>REUNIONES</t>
  </si>
  <si>
    <t>SI</t>
  </si>
  <si>
    <t>ACTIVIDAD 3</t>
  </si>
  <si>
    <t>E039</t>
  </si>
  <si>
    <t>DESARROLLO SOCIAL CON SENTIDO HUMANO</t>
  </si>
  <si>
    <t>2,7,1</t>
  </si>
  <si>
    <t>DIRECCION DE DESARROLLO SOCIAL</t>
  </si>
  <si>
    <t>Mejorar la calidad de vida de los habitantes, mejorando la infraestructura básica y calidad  de espacios de la vivienda</t>
  </si>
  <si>
    <t>CONEVAL</t>
  </si>
  <si>
    <t>((A / B) - 1) * 100</t>
  </si>
  <si>
    <t xml:space="preserve">Disminución en los puntos porcentuales </t>
  </si>
  <si>
    <t>Hacinamiento en la cabecera municipal en espacios de la vivienda</t>
  </si>
  <si>
    <t xml:space="preserve">Indicadores de carencias sociales (CONEVAL) </t>
  </si>
  <si>
    <t>Acciones en materia de vivienda realizadas en el año/ acciones de vivienda año anterior/*100</t>
  </si>
  <si>
    <t>100 % VARIACION EN EL NUMERO DE BENEFICIARIOS TOTALES DE LOS PROGRAMAS DEL MUNICIPIO</t>
  </si>
  <si>
    <t>Implementación de Programas de apoyos o grupos vulnerables y zonas ZAP del municipio</t>
  </si>
  <si>
    <t xml:space="preserve">Informe trimestral SEDESHU en materia de vivienda de Cortázar Gto. </t>
  </si>
  <si>
    <t>Programas de vivienda en ZAP, aplicados/ total de programas planeados en ZAP /*100</t>
  </si>
  <si>
    <t xml:space="preserve"> Implementación de programas de apoyo (Techo, Piso, Cuarto, Calentador Solar, Estufa Ecológica,  Tinaco)</t>
  </si>
  <si>
    <t>Total de apoyos otorgados/ Total de apoyos solicitados / *100</t>
  </si>
  <si>
    <t>ACTIVIDAD 1.2</t>
  </si>
  <si>
    <t>Capacitación al personal de la dirección</t>
  </si>
  <si>
    <t xml:space="preserve">Informes de oficialía mayor sobre capacitaciones realizadas </t>
  </si>
  <si>
    <t>Total de talleres implementados/total de talleres programados / *100</t>
  </si>
  <si>
    <t>80%  DE PERSONAS CAPACITADAS DE MANERA SATISFACTORIA</t>
  </si>
  <si>
    <t>Difusión de información de programas sociales del municipio en la dirección</t>
  </si>
  <si>
    <t xml:space="preserve">Informe de comunicación social del municipio </t>
  </si>
  <si>
    <t>Total de acciones de promoción /programados / *100</t>
  </si>
  <si>
    <t>100% NOTAS  PUBLICADOS  EN LOS DISTINTOS MEDIOS DE COMUNICACIÓN  POSITIVAS  SOBRE EL MUNICIPIO</t>
  </si>
  <si>
    <t>Implementación de nuevos métodos de comunicación interdepartamental</t>
  </si>
  <si>
    <t xml:space="preserve">Informe de SEDESHU referente al seguimiento de puesta en marcha de apoyos a grupos vulnerables </t>
  </si>
  <si>
    <t>Total de logros obtenidos /Total de reuniones realizadas/ *100</t>
  </si>
  <si>
    <t xml:space="preserve">90% TOTAL DE REUNIONES POSITIVAS </t>
  </si>
  <si>
    <t xml:space="preserve">Implementación de programas de pavimentación en Cabecera Municipal </t>
  </si>
  <si>
    <t>Reporte de actividades informados por el supervisor de la obra</t>
  </si>
  <si>
    <t>Total de calles pavimentadas realizadas/ Total de calles pavimentadas planeadas *100</t>
  </si>
  <si>
    <t>100% programas de pavimentacion en cabecera municipal</t>
  </si>
  <si>
    <t>Difusión al solicitar  información de los programas sociales del municipio.</t>
  </si>
  <si>
    <t xml:space="preserve">100% de difusion de programas sociales </t>
  </si>
  <si>
    <t xml:space="preserve"> implementación de programas de drenaje en la cabecera municipal</t>
  </si>
  <si>
    <t>Total de colonias realizadas/ total de colonias planeadas *100</t>
  </si>
  <si>
    <t>100% de drenaje completos en la cabecera municipal</t>
  </si>
  <si>
    <t>Total de acciones de promoción /programados  *100</t>
  </si>
  <si>
    <t>Porcentaje</t>
  </si>
  <si>
    <t>A/B</t>
  </si>
  <si>
    <t>A/B*100</t>
  </si>
  <si>
    <t>A/B-1*100</t>
  </si>
  <si>
    <t>REGLAMENTOS</t>
  </si>
  <si>
    <t>E074</t>
  </si>
  <si>
    <t>ADMINISTRACION DE RECURSOS MATERIALES,HUMANOS E INFORMATICOS</t>
  </si>
  <si>
    <t>1,8,5</t>
  </si>
  <si>
    <t>OFICIALIA MAYOR</t>
  </si>
  <si>
    <t>Programa de desarrollo Organizaciona implementado en 2020</t>
  </si>
  <si>
    <t>contribuir a eficentar los servicios publicos que proporciona el municipio apoyados por una efectiva administracion de los recurso humano e informaticos</t>
  </si>
  <si>
    <t>Fin</t>
  </si>
  <si>
    <t>Programa de desarrollo implementado en 2020/total de las areas que conforman presidencia municipal</t>
  </si>
  <si>
    <t>convenios, circulares relativos a acciones de desarrollo organizacional</t>
  </si>
  <si>
    <t>100 de avance anual</t>
  </si>
  <si>
    <t>60% de avance anual</t>
  </si>
  <si>
    <t>Componente 1</t>
  </si>
  <si>
    <t>actividad 1</t>
  </si>
  <si>
    <t>Componente 2</t>
  </si>
  <si>
    <t>Personal de presidencia municipal</t>
  </si>
  <si>
    <t>80% de avance anual</t>
  </si>
  <si>
    <t>Componente 3</t>
  </si>
  <si>
    <t>SALUD A LA POBLACION</t>
  </si>
  <si>
    <t>2,3,1</t>
  </si>
  <si>
    <t>DIRECCION DE SALUD</t>
  </si>
  <si>
    <t>CONTRIBUIR A FORTALECER LAS ACCIONES DE PREVENCIÓN QUE REALIZA LA JEFATURA  DE SALUD, QUE INFLUYEN POSITIVAMENTE EN LA POBLACIÓN DEL MUNICIPIO DE CORTÁZAR</t>
  </si>
  <si>
    <t>ESTRATEGIAS PARA GARANTIZAR LA SALUD EN LA POBLACIÓN</t>
  </si>
  <si>
    <t>NUMERO DE REUNIONES ANUALES  DE LOS COMITÉS A CARGO DE LA COORDINACIÓN DE SALUD</t>
  </si>
  <si>
    <t>15 NUMERO DE REUNIONES ANUALES DE LOS COMITÉS A CARGO DE LA COORDINACIÓN DE SALUD</t>
  </si>
  <si>
    <t>LOS HABITANTES DEL MUNICIPIO DE CORTÁZAR CUENTAN CON MEDIDAS PREVENTIVAS DE SALUD QUE GARANTIZAN UNA SALUD DIGNA.</t>
  </si>
  <si>
    <t>ACCIONES DE ATENCIÓN A LA SALUD REALIZADAS EN 2021</t>
  </si>
  <si>
    <t>NÚMERO DE ACCIONES DE ATENCIÓN DE SALUD REALIZADAS EN AÑO ACTUAL</t>
  </si>
  <si>
    <t>150 ACCIONES DE ATENCIÓN DE SALUD REALIZADAS EN EL AÑO ACTUAL</t>
  </si>
  <si>
    <t>ACCIONES</t>
  </si>
  <si>
    <t>LA POBLACIÓN DEL MUNICIPIO  RECIBE INFORMACIÓN INCLUYENDO SERVICIOS PARA LA PREVENCIÓN DE ENFERMEDADES COMUNES PREPONDERANTES, CONSIDERADAS COMO PROBLEMA DE SALUD PÚBLICA, ASÍ COMO DE RIESGOS SANITARIOS.</t>
  </si>
  <si>
    <t>ACCIONES DE PROMOCIÓN Y EDUCACIÓN EN SALUD REALIZADAS</t>
  </si>
  <si>
    <t>NÚMERO DE ACCIONES DE PROMOCIÓN Y EDUCACIÓN EN SALUD REALIZADAS EN AÑO ACTUAL</t>
  </si>
  <si>
    <t>24 ACCIONES DE PROMOCIÓN Y EDUCACIÓN EN SALUD REALIZADAS EN EL AÑO ACTUAL</t>
  </si>
  <si>
    <t>REALIZAR  CAMPAÑAS DE VACUNACIÓN ANUALMENTE EN EL MUNICIPIO DE CORTÁZAR, GTO.</t>
  </si>
  <si>
    <t>MEDIDAS PREVENTIVAS : REALIZACION DE CAMPAÑAS DE VACUNACION</t>
  </si>
  <si>
    <t xml:space="preserve">A </t>
  </si>
  <si>
    <t>VACUNAS APLICADAS A LA POBLACIÓN</t>
  </si>
  <si>
    <t>5,000 VACUNAS APLICADAS A LA POBLACIÓN</t>
  </si>
  <si>
    <t>VACUNAS</t>
  </si>
  <si>
    <t xml:space="preserve">EXPOSICIÓN DE PLATICAS SOBRE ACTIVACIÓN FÍSICA,   DETECCIONES DE ENFERMEDADES CRÓNICAS, PARA LA SALUD Y PREVENCIÓN DE ENFERMEDADES. </t>
  </si>
  <si>
    <t>CULTURA DE PREVENCIÓN:PLATICAS SOBRE ACTIVACION FISICA,DETECCION DE ENFERMEDADES CRONICAS,PARA LA SALUD Y PREVENCION DE ENFERMEDADES.</t>
  </si>
  <si>
    <t>PERSONAS ATENDIDAS</t>
  </si>
  <si>
    <t>2200 PERSONAS ATENDIDAS EN EL PRESENTE EJERCICIO</t>
  </si>
  <si>
    <t>PERSONAS</t>
  </si>
  <si>
    <t>E001</t>
  </si>
  <si>
    <t>COORDINAR LAS ACCIONES DEL HONORABLE AYUNTAMIENTO.</t>
  </si>
  <si>
    <t>1,1,1</t>
  </si>
  <si>
    <t>SECRETARIA DEL AYUNTAMIENTO.</t>
  </si>
  <si>
    <t>CONTRIBUIR AL ESTADO DE DERECHO Y BUEN GOBIERNO EN EL MUNICIPIO</t>
  </si>
  <si>
    <t>BUEN GOBIERNO (EFICACIA EN LA IMPLEMENTACION DE ACUERDOS).</t>
  </si>
  <si>
    <t>TIEMPO DE RESPUESTA APEGADO A DERECHO EN BASE A  REGLAMENTOS, LEYES Y ACUERDOS EMITIDOS E IMPLEMENTADOS POR EL H. AYUNTAMIENTO EN UN  PLAZO MÁXIMO DE 10 DÍAS</t>
  </si>
  <si>
    <t>10 DIAS TIEMPO MAXIMO DE RESPUESTA.</t>
  </si>
  <si>
    <t>DIAS</t>
  </si>
  <si>
    <t>LOS HABITANTES DEL MUNICIPIO SE BENEFICIAN DE LA APLICACIÓN DE LA NORMATIVIDAD MUNICIPAL ASI COMO  DE LOS MECANISMOS JURÍDICOS PARA EL LOGRO DE SUS OBJETIVOS.</t>
  </si>
  <si>
    <t>SUMATORIA DE REGLAMENTOS Y DISPOSICIONES VIGENTES Y ACTUALIZADOS.</t>
  </si>
  <si>
    <t>SUMATORIA DE REGLAMENTOS VIGENTES.</t>
  </si>
  <si>
    <t>COORDINAR LAS ACCIONES DEL HONORABLE AYUNTAMIENTO</t>
  </si>
  <si>
    <t>SECRETARIA DEL AYUNTAMIENTO</t>
  </si>
  <si>
    <t>SESIONES DE AYUNTAMIENTO CONDUCIDAS EN LOS TÉRMINOS DE LA LEY ORGÁNICA MUNICIPAL  CON SU REGLAMENTO INTERIOR</t>
  </si>
  <si>
    <t>SUMATORIA ANUAL DE SESIONES DEL H. AYUNTAMIENTO</t>
  </si>
  <si>
    <t>ACTAS ELABORADAS Y APROBADAS</t>
  </si>
  <si>
    <t>100% DE ACTAS ELABORADAS Y APROBADAS Y SESIONES REALIZADAS.</t>
  </si>
  <si>
    <t>ACTAS</t>
  </si>
  <si>
    <t>SESIONES DE AYUNTAMIENTO CONVOCADAS DURANTE EL AÑO.</t>
  </si>
  <si>
    <t>TOTAL DE SESIONES CONVOCADAS DEL H. AYUNTAMIENTO</t>
  </si>
  <si>
    <t>CONOCER EL NUMERO DE CONVOCATORIAS REALIZADAS</t>
  </si>
  <si>
    <t>24 CONVOCATORIAS ORDINARIAS AL AÑO.</t>
  </si>
  <si>
    <t>CONVOCATORIAS</t>
  </si>
  <si>
    <t>SECRETARIA DE AYUNTAMIENTO</t>
  </si>
  <si>
    <t>APLICAR LA NORMATIVA MUNICIPAL  ATENDIENDO  LAS NECESIDADES SOCIALES, GARANTIZANDO LA TRANSPARENCIA.</t>
  </si>
  <si>
    <t>EFICIENCIA EN LA GESTION DE RESPUESTA A LA CIUDADANIA</t>
  </si>
  <si>
    <t>CONOCER EL NUMERO DE OFICIOS ELABORADOS</t>
  </si>
  <si>
    <t>100% DE OFICIOS RECIBIDOS Y TURNADOS.</t>
  </si>
  <si>
    <t>OFICIOS</t>
  </si>
  <si>
    <t xml:space="preserve">EXPEDIR LAS CONTESTACIONES Y DOCUMENTOS CORRESPONDIENTES DENTRO DE UN TÉRMINO DE  10 DÍAS. </t>
  </si>
  <si>
    <t>TASA DE VARIACION EN LA EMISION DE CONSTANCIAS Y CERTIFICACIONES</t>
  </si>
  <si>
    <t>CONOCER LA DIFERENCIA DE LAS CONSTANCIAS EXPEDIDAS</t>
  </si>
  <si>
    <t>-1% DE VARIACION  EN CONSTANCIAS EXPEDIDAS DE UN AÑO A OTRO</t>
  </si>
  <si>
    <t>CONSTANCIAS</t>
  </si>
  <si>
    <t>E0093</t>
  </si>
  <si>
    <t>IMPULSO AL TURISMO</t>
  </si>
  <si>
    <t>3.7.1</t>
  </si>
  <si>
    <t>COORDINACION DE TURISMO</t>
  </si>
  <si>
    <t>FOMENTAR LA ACTIVIDAD TURISTICA DEL MUNICIPIO CON UNA VISION ESTRATEGICA, A TRAVES DE SU PLANEACION, DESARROLLO Y PROMOCION</t>
  </si>
  <si>
    <t>BITACORA DE ATENCION A LOS VISITANTES Y ENCUESTAS EN CADA EVENTO QUE SE REALIZA PARA CONOCER LA ACEPTACION DE LOS VISITANTES</t>
  </si>
  <si>
    <t>PORCENTAJE DE  DESARROLLO DE LA ACTIVIDAD TURISTICA EN CORTAZAR</t>
  </si>
  <si>
    <t>(DERRAMA ECONOMICA DE TURISMO EN EL AÑO / DERRAMA ECONOMICA DE TURISMO DEL AÑO ANTERIOR-1)*100</t>
  </si>
  <si>
    <t>SERVICIOS EN LA OFERTA DE HOSPEDAJE, RECORRIDOS GUIADOS, ALIMENTOS Y BEBIDAS</t>
  </si>
  <si>
    <t>(NUMERO DE SERVICIOS  EN LA OFERTA DE HOSPEDAJE, RECORRIDOS GUIADOS, ALIMENTOS Y BEBIDAS EN EL AÑO / (NUMERO DE SERVICIOS EN LA OFERTA DE HOSPEDAJE, RECORRIDOS GUIADOS, ALIMENTOS Y BEBIDAS DEL AÑO ANTERIOR)-1*100</t>
  </si>
  <si>
    <t>PROGRAMAS DE IMPULSO (FEDERAL, ESTATAL Y MUNICIPAL) BIEN EJECUTADOS EN APOYO A LAS MICRO - EMPRESAS LOCALES</t>
  </si>
  <si>
    <t>(NÚMERO DE PROGRAMAS DE IMPULSO (FEDERAL, ESTATAL Y MUNICIPAL) BIEN EJECUTADOS EN APOYO A LAS MICRO-EMPRESAS LOCALES EN EL AÑO / NÚMERO DE PROGRAMAS DE IMPULSO (FEDERAL, ESTATAL Y MUNICIPAL) BIEN EJECUTADOS EN APOYO A LAS MICRO-EMPRESAS LOCALES EN EL AÑO ANTERIOR)*100</t>
  </si>
  <si>
    <t>PROMOCIÓN EN LOS CANALES DE DIFUSION E INCENTIVAR EL CONSUMO DE LOS SERVICIOS</t>
  </si>
  <si>
    <t>(PROMOCIÓN EN LOS CANALES DE DIFUSION E INCENTIVAR EL CONSUMO DE LOS SERVICIOS EN EL AÑO / PROMOCIÓN EN LOS CANALES DE DIFUSION E INCENTIVAR EL CONSUMO DE LOS SERVICIOS EN EL AÑO ANTERIOR)*100</t>
  </si>
  <si>
    <t>CAPACITACIONES A LOS PRESTADORES DE SERVICIO POR SU CORRECTO DESARROLLO DE ACTIVIDADES</t>
  </si>
  <si>
    <t>(CAPACITACIONES A LOS PRESTADORES DE SERVICIO POR SU CORRECTO DESARROLLO DE ACTIVIDADES EN EL AÑO / CAPACITACIONES A LOS PRESTADORES DE SERVICIO POR SU CORRECTO DESARROLLO DE ACTIVIDADESEN EL AÑO ANTERIO)*100</t>
  </si>
  <si>
    <t>DESEMPEÑO EN EL POSICIONAMIENTO DEL MUNICIPIO COMO DESTINO TURISTICO</t>
  </si>
  <si>
    <t>(DESEMPEÑO EN EL POSICIONAMIENTO DEL MUNICIPIO COMO DESTINO TURISTICO EN EL AÑO / DESEMPEÑO EN EL POSICIONAMIENTO DEL MUNICIPIO COMO DESTINO TURISTICO EN EL AÑO ANTERIOR)*100</t>
  </si>
  <si>
    <t>DESARROLLO DE LOS EVENTOS CULTURALES Y GASTRONOMICOS</t>
  </si>
  <si>
    <t>(DESARROLLO DE LOS EVENTOS CULTURALES Y GASTRONOMICOS EN EL AÑO / DESARROLLO DE LOS EVENTOS CULTURALES Y GASTRONOMICOS EN EL AÑO ANTERIOR)*100</t>
  </si>
  <si>
    <t>AUMENTO EN LOS CANALES DE COMUNICACIÓN PARA LA ATRACCION DE VISITANTES NACIONALES</t>
  </si>
  <si>
    <t>(AUMENTO EN LOS CANALES DE COMUNICACIÓN PARA LA ATRACCION DE VISITANTES NACIONALES EN EL AÑO / AUMENTO EN LOS CANALES DE COMUNICACIÓN PARA LA ATRACCION DE VISITANTES NACIONALES EN EL AÑO ANTERIOR)*100</t>
  </si>
  <si>
    <t xml:space="preserve">DESARROLLO E IMPLEMENTACION EN LOS RECORRIDOS GUIADOS EN LAS AREAS NATURALES PROTEGIDAS </t>
  </si>
  <si>
    <t>(DESARROLLO E IMPLEMENTACION EN LOS RECORRIDOS GUIADOS EN LAS AREAS NATURALES PROTEGIDAS EN EL AÑO / DESARROLLO E IMPLEMENTACION EN LOS RECORRIDOS GUIADOS EN LAS AREAS NATURALES PROTEGIDAS EN EL AÑO ANTERIOR)*100</t>
  </si>
  <si>
    <t>RESCATE Y RECONOCIMIENTO AL EXPOSITOR CULTURAL E HISTORICO DEL MUNICIPIO</t>
  </si>
  <si>
    <t>(RESCATE Y RECONOCIMIENTO AL EXPOSITOR CULTURAL E HISTORICO DEL MUNICIPIO EN EL AÑO / RESCATE Y RECONOCIMIENTO AL EXPOSITOR CULTURAL E HISTORICO DEL MUNICIPIO EN EL AÑO ANTERIOR)*100</t>
  </si>
  <si>
    <t>OTORGAR ESPACIOS AL EXPOSITOR LOCAL EN LOS EVENTOS DEL MUNICIPIO</t>
  </si>
  <si>
    <t>(OTORGAR ESPACIOS AL EXPOSITOR LOCAL EN LOS EVENTOS DEL MUNICIPIO EN EL AÑO / OTORGAR ESPACIOS AL EXPOSITOR LOCAL EN LOS EVENTOS DEL MUNICIPIO EN EL AÑO ANTERIOR)*100</t>
  </si>
  <si>
    <t>INFORMAR A TRAVES DE DIFERENTES ESTRATEGIAS DE COMUNICACIÓN, EN LOS TRABAJOS QUE REALIZAN Y CONFORMAN LA RIQUEZA DEL MUNICIPIO</t>
  </si>
  <si>
    <t>(INFORMAR A TRAVES DE DIFERENTES ESTRATEGIAS DE COMUNICACIÓN, EN LOS TRABAJOS QUE REALIZAN Y CONFORMAN LA RIQUEZA DEL MUNICIPIO EN EL AÑO / INFORMAR A TRAVES DE DIFERENTES ESTRATEGIAS DE COMUNICACIÓN, EN LOS TRABAJOS QUE REALIZAN Y CONFORMAN LA RIQUEZA DEL MUNICIPIO EN EL AÑO ANTERIOR)*100</t>
  </si>
  <si>
    <t>CAPACITACIONES AL EXPOSITOR</t>
  </si>
  <si>
    <t>(CAPACITACIONES AL EXPOSITOR EN EL AÑO / CAPACITACIONES AL EXPOSITOR EN EL AÑO ANTERIOR)*100</t>
  </si>
  <si>
    <t>Informe trimestral de SEDESHU Y BIENESTAR</t>
  </si>
  <si>
    <t>COMPONENETE 2</t>
  </si>
  <si>
    <t>E0030</t>
  </si>
  <si>
    <t>PREVENCION Y SUPERVISION DEL CUIDADO DEL MEDIO AMBIENTE</t>
  </si>
  <si>
    <t>2.1.6</t>
  </si>
  <si>
    <t>JEFATURA DE MEDIO AMBIENTE</t>
  </si>
  <si>
    <t>MEJORA EN  LA CALIDAD DE VIDA DE LOS CORTAZARENCES MEDIANTE LA  APLICACIÓN DE LA NORMATIVIDAD VIGENTE, ASI COMO CUIDAR EL BIENESTAR ANIMAL Y REDUCIR LOS ALTOS INDICES DE CONTAMINACION DEL AIRE Y SUELO EN EL MUNICIPIO DE CORTAZAR GTO.</t>
  </si>
  <si>
    <t xml:space="preserve">PROGRAMA DE MEDIO AMBIENTE </t>
  </si>
  <si>
    <t>(( MEJORA EN  LA CALIDAD DE VIDA DE LOS CORTAZARENCES MEDIANTE LA  APLICACIÓN DE LA NORMATIVIDAD VIGENTE, ASI COMO CUIDAR EL BIENESTAR ANIMAL Y REDUCIR LOS ALTOS INDICES DE CONTAMINACION DEL AIRE Y SUELO EN EL MUNICIPIO DE CORTAZAR GTO.del año anterior ) /( MEJORA EN  LA CALIDAD DE VIDA DE LOS CORTAZARENCES MEDIANTE LA  APLICACIÓN DE LA NORMATIVIDAD VIGENTE, ASI COMO CUIDAR EL BIENESTAR ANIMAL Y REDUCIR LOS ALTOS INDICES DE CONTAMINACION DEL AIRE Y SUELO EN EL MUNICIPIO DE CORTAZAR GTO. año vigente)*100</t>
  </si>
  <si>
    <t>CALIDAD DE VIDA DE LOS CORTAZARENCES MEDIANTE LA  APLICACIÓN DE LA NORMATIVIDAD VIGENTE, ASI COMO CUIDAR EL BIENESTAR ANIMAL Y REDUCIR LOS ALTOS INDICES DE CONTAMINACION DEL AIRE Y SUELO EN EL MUNICIPIO DE CORTAZAR GTO</t>
  </si>
  <si>
    <t xml:space="preserve"> MEJORA EN  LA CALIDAD DE VIDA DE LOS CORTAZARENCES MEDIANTE LA  APLICACIÓN DE LA NORMATIVIDAD VIGENTE, ASI COMO CUIDAR EL BIENESTAR ANIMAL Y REDUCIR LOS ALTOS INDICES DE CONTAMINACION DEL AIRE Y SUELO EN EL MUNICIPIO DE CORTAZAR GTO DEL AÑO ANTERIOR</t>
  </si>
  <si>
    <t>MEJORA EN  LA CALIDAD DE VIDA DE LOS CORTAZARENCES MEDIANTE LA  APLICACIÓN DE LA NORMATIVIDAD VIGENTE, ASI COMO CUIDAR EL BIENESTAR ANIMAL Y REDUCIR LOS ALTOS INDICES DE CONTAMINACION DEL AIRE Y SUELO EN EL MUNICIPIO DE CORTAZAR GTO. AÑO VIGENTE)*100</t>
  </si>
  <si>
    <t>PROPORCIONAR  TRAMITES Y SERVICIOS DE CALIDAD AL CUIDADANO AUMENTO DE LA CALIDAD DE VIDA DE LOS CORTAZARENCES POR LA APLICACIÓN DE LA NORMATIVA VIGENTE Y EL  ORDENAMIENTO DE TERRITORIO Y MEDIO AMBIENTE</t>
  </si>
  <si>
    <t xml:space="preserve">TRAMITES Y SERVICIOS </t>
  </si>
  <si>
    <t>((PROPORCIONAR  TRAMITES Y SERVICIOS DE CALIDAD AL CUIDADANO  DEL AÑO ANTERIOR  ) /(PROPORCIONAR  TRAMITES Y SERVICIOS DE CALIDAD AL CUIDADANO DEL AÑO VIGENTE )*100</t>
  </si>
  <si>
    <t xml:space="preserve"> REALIZCION DE TRAMITES Y SERVICIOS </t>
  </si>
  <si>
    <t>PROPORCIONAR  TRAMITES Y SERVICIOS DE CALIDAD AL CUIDADANO  DEL AÑO ANTERIOR</t>
  </si>
  <si>
    <t>(PROPORCIONAR  TRAMITES Y SERVICIOS DE CALIDAD AL CUIDADANO DEL AÑO VIGENTE )*100</t>
  </si>
  <si>
    <t>MANTENIMIENTO A LOS ARBOLES Y DISMINUCION DE AREAS VERDES EN EL MUNICIPIO.</t>
  </si>
  <si>
    <t>(Reporte de tala  y poda de arboles durante el año actual /Reporte de tala  y poda de arboles durante el año anterior ) -1 *100</t>
  </si>
  <si>
    <t>Solicitudes de tala  y poda</t>
  </si>
  <si>
    <t>Reporte de tala  y poda de arboles durante el año actua</t>
  </si>
  <si>
    <t>(Reporte de tala  y poda de arboles durante el año anterior ) -1 *100</t>
  </si>
  <si>
    <t>E0031</t>
  </si>
  <si>
    <t>2.1.7</t>
  </si>
  <si>
    <t>PERMISOS PARA TALA DE ARBOLES</t>
  </si>
  <si>
    <t xml:space="preserve">PERMISOS DE TALA  AUTORIZADOS </t>
  </si>
  <si>
    <t>(PERMISOS PARA TALA DE ARBOLES DURANTE EL AÑO ACTUAL/PERMISOS PARA TALA DE ARBOLES DURANTE EL AÑO ANTERIOR ) -1 *100</t>
  </si>
  <si>
    <t>Reporte de tala</t>
  </si>
  <si>
    <t>PERMISOS PARA TALA DE ARBOLES DURANTE EL AÑO ACTUAL</t>
  </si>
  <si>
    <t>PERMISOS PARA TALA DE ARBOLES DURANTE EL AÑO ANTERIOR ) -1 *100</t>
  </si>
  <si>
    <t>PERMISO PARA PODA DE ARBOLES</t>
  </si>
  <si>
    <t>PERMISO DE PODA  AUTORIZADOS</t>
  </si>
  <si>
    <t>(PERMISOS PARA PODA DE ARBOLES DURANTE EL AÑO ACTUAL/PERMISOS PARA PODA DE ARBOLES DURANTE EL AÑO ANTERIOR ) -1 *100</t>
  </si>
  <si>
    <t>Reporte de Poda</t>
  </si>
  <si>
    <t>PERMISOS PARA PODA DE ARBOLES DURANTE EL AÑO ACTUAL</t>
  </si>
  <si>
    <t>PERMISOS PARA PODA DE ARBOLES DURANTE EL AÑO ANTERIOR ) -1 *100</t>
  </si>
  <si>
    <t>ELABORACION DE PERMISOS EN MATERIA AMBIENTAL</t>
  </si>
  <si>
    <t>PERMISOS EN MATERIA AMBIENTAL</t>
  </si>
  <si>
    <t>(Elaboracion de permisos de materia ambietal de mediano y alto impacto durante el año actual / Elaboracion de permisos de materia ambietal de mediano y alto impacto del año anterior)*100</t>
  </si>
  <si>
    <t>SOLICITUDES  DE PERMISOS EN MATERIA AMBIENTAL</t>
  </si>
  <si>
    <t xml:space="preserve">Elaboracion de permisos de materia ambietal de mediano y alto impacto durante el año actual </t>
  </si>
  <si>
    <t>Elaboracion de permisos de materia ambietal de mediano y alto impacto del año anterior)*100</t>
  </si>
  <si>
    <t>REGULARIZACION DE GIROS MEDIANO IMPACTO.</t>
  </si>
  <si>
    <t>PERMISOS EN MATERIA AMBIENTAL DE MEDIANO IMPACTO</t>
  </si>
  <si>
    <t>(REGULARIZACION DE GIROS MEDIANO IMPACTO DEL AÑO ACTUAL/REGULARIZACION DE GIROS MEDIANO IMPACTO DEL AÑO ANTERIOR)*100</t>
  </si>
  <si>
    <t>ELABORACION DE PERMISOS EN MATERIA AMBIENTAL DE MEDIANO IMPACTO</t>
  </si>
  <si>
    <t>REGULARIZACION DE GIROS MEDIANO IMPACTO DEL AÑO ACTUAL</t>
  </si>
  <si>
    <t>REGULARIZACION DE GIROS MEDIANO IMPACTO DEL AÑO ANTERIOR)*100</t>
  </si>
  <si>
    <t>REGULARIZACION DE GIROS ALTO IMPACTO.</t>
  </si>
  <si>
    <t>PERMISOS EN MATERIA AMBIENTAL DE ALTO IMPACTO</t>
  </si>
  <si>
    <t>(REGULARIZACION DE GIROS ALTO IMPACTO DEL AÑO ACTUAL/REGULARIZACION DE GIROS ALTO IMPACTO DEL AÑO ANTERIOR)*100</t>
  </si>
  <si>
    <t>ELABORACION DE PERMISOS EN MATERIA AMBIENTAL DE ALTO IMPACTO</t>
  </si>
  <si>
    <t>(REGULARIZACION DE GIROS ALTO IMPACTO DEL AÑO ACTUA</t>
  </si>
  <si>
    <t>REGULARIZACION DE GIROS ALTO IMPACTO DEL AÑO ANTERIOR)*100</t>
  </si>
  <si>
    <t>CUIDADO, PROTECCION Y PRESERVACUION DE ANP CERRO DE CULIACAN Y LA GAVIA</t>
  </si>
  <si>
    <t>CUIDADO, PROTECCION  DEL ANP CERRO DE CULIACAN Y LA GAVIA</t>
  </si>
  <si>
    <t xml:space="preserve">(Suma de los tramites para el cuidado, proteccion y preservacion de ANP cerro de culiacan y la gavia del año actual/(suma de los tramites para el cuidado, proteccion y preservacion de ANP cerro de culiacan y la gavia del año anterior)*100 </t>
  </si>
  <si>
    <t>ACCIONES DE PROTECCION  DEL ANP CERRO DE CULIACAN Y LA GAVIA</t>
  </si>
  <si>
    <t>Suma de los tramites para el cuidado, proteccion y preservacion de ANP cerro de culiacan y la gavia del año actual</t>
  </si>
  <si>
    <t>(Suma de los tramites para el cuidado, proteccion y preservacion de ANP cerro de culiacan y la gavia del año anterior)*100</t>
  </si>
  <si>
    <t xml:space="preserve">BITACORA SEMANAL DE ACTIVIDADES  </t>
  </si>
  <si>
    <t>(BITACORA SEMANAL DE ACTIVIDADES DEL AÑO ACTUAL/ BITACORA SEMANAL DE ACTIVIDADES DEL AÑO ANTERIOR)*100</t>
  </si>
  <si>
    <t xml:space="preserve">REALIZACION DE BITACORA SEMANAL DE ACTIVIDADES  </t>
  </si>
  <si>
    <t>ACTIVIDAD (3.2)</t>
  </si>
  <si>
    <t>REGISTRO DE VISITANTES</t>
  </si>
  <si>
    <t>(REGISTRO DE VISITANTES DEL AÑO ACTUAL/ REGISTRO DE VISITANTES DEL AÑO ANTERIOR)*100</t>
  </si>
  <si>
    <t>REALIZACION DE REGISTRO DE VISITANTES</t>
  </si>
  <si>
    <t>REGISTRO DE VISITANTES DEL AÑO ACTUAL</t>
  </si>
  <si>
    <t>( REGISTRO DE VISITANTES DEL AÑO ANTERIOR)*100</t>
  </si>
  <si>
    <t>ACTIVIDAD (3.3)</t>
  </si>
  <si>
    <t>DONACION DE ABOLES</t>
  </si>
  <si>
    <t>(DONACION DE ABOLES DEL AÑO ACTUAL/ DONACION DE ABOLES DEL AÑO ANTERIOR)*100</t>
  </si>
  <si>
    <t>REALIZACION DE DONACION DE ABOLES</t>
  </si>
  <si>
    <t>DONACION DE ABOLES DEL AÑO ACTUAL</t>
  </si>
  <si>
    <t>(DONACION DE ABOLES DEL AÑO ANTERIOR)*100</t>
  </si>
  <si>
    <t>ACTIVIDAD (3.4)</t>
  </si>
  <si>
    <t>DENUNCIAS DE ILICITOS AMBIENTALES</t>
  </si>
  <si>
    <t>(DENUNCIAS DE ILICITOS AMBIENTALES DEL AÑO ACTUAL/ DENUNCIAS DE ILICITOS AMBIENTALES DEL AÑO ANTERIOR)-1*100</t>
  </si>
  <si>
    <t>REALIZACION DE DENUNCIAS DE ILICITOS AMBIENTALES</t>
  </si>
  <si>
    <t>DENUNCIAS DE ILICITOS AMBIENTALES DEL AÑO ACTUAL</t>
  </si>
  <si>
    <t>( DENUNCIAS DE ILICITOS AMBIENTALES DEL AÑO ANTERIOR)-1*100</t>
  </si>
  <si>
    <t>VERIFICACION DE REGULARIZACION DE BANCOS DE MATERIALES PÉTREOS</t>
  </si>
  <si>
    <t>BANCOS DE MATERIALES PÉTREOS</t>
  </si>
  <si>
    <t>(Verificacion de regularizacion de bancos de materiales petreos del año actual/ Verificacion de regularizacion de bancos de materiales petreos del año anterior)*99</t>
  </si>
  <si>
    <t>Verificacion de regularizacion de bancos de materiales petreos del año actual</t>
  </si>
  <si>
    <t>(Verificacion de regularizacion de bancos de materiales petreos del año anterior)*100</t>
  </si>
  <si>
    <t>COMPONENTE (5)</t>
  </si>
  <si>
    <t>CONCIENTIZACION Y CAPACITACION DE LA PROBLEMÁTICA AMBIENTAL EN EL MUNICIPIO</t>
  </si>
  <si>
    <t>(Concientizacion de la problemática ambiental en el municipio del año actual/ Concientizacion de la problemática ambiental en el municipio del año anterior)*100</t>
  </si>
  <si>
    <t>REALIZACION DE CAPACITACION DE LA PROBLEMÁTICA AMBIENTAL</t>
  </si>
  <si>
    <t>Concientizacion de la problemática ambiental en el municipio del año actual</t>
  </si>
  <si>
    <t>(Concientizacion de la problemática ambiental en el municipio del año anterior)*100</t>
  </si>
  <si>
    <t>ACTIVIDAD (5.1)</t>
  </si>
  <si>
    <t>PLATICAS EN ESCUELAS, INSTITUCION PUBLICAS, POBLACION ABIERTA</t>
  </si>
  <si>
    <t>(PLATICAS EN ESCUELAS, INSTITUCION PUBLICAS, POBLACION ABIERTA DEL AÑO ACTUAL/ PLATICAS EN ESCUELAS, INSTITUCION PUBLICAS, POBLACION ABIERTA DEL AÑO ANTERIOR)*100</t>
  </si>
  <si>
    <t>REALIZACION PLATICAS EN ESCUELAS, INSTITUCION PUBLICAS, POBLACION ABIERTA</t>
  </si>
  <si>
    <t>(PLATICAS EN ESCUELAS, INSTITUCION PUBLICAS, POBLACION ABIERTA DEL AÑO ACTUAL)</t>
  </si>
  <si>
    <t>( PLATICAS EN ESCUELAS, INSTITUCION PUBLICAS, POBLACION ABIERTA DEL AÑO ANTERIOR)*100</t>
  </si>
  <si>
    <t>COMPONENTE (6)</t>
  </si>
  <si>
    <t>DETERIORO DE LA CALLIDAD DEL AIRE</t>
  </si>
  <si>
    <t>(Deterioro de la calidad del aire del año actual/ deterioro de la calidad del aire del año anterior)-1*100</t>
  </si>
  <si>
    <t xml:space="preserve"> Medicion de particulas volatiles en el Municipio.</t>
  </si>
  <si>
    <t>(Deterioro de la calidad del aire del año actual)</t>
  </si>
  <si>
    <t>( Deterioro de la calidad del aire del año anterior)-1*100</t>
  </si>
  <si>
    <t>ACTIVIDAD (6.1)</t>
  </si>
  <si>
    <t>VERIFICACION DE REGULARIZACION DE PERMISOS DE OPERACIÓN PARA LADRILLERAS</t>
  </si>
  <si>
    <t>(Verificacion de regularizacion de permisos para ladrilleras del año actual/ verificacion de regularizacion de permisos de operación para ladrilleras del año anterior)*100</t>
  </si>
  <si>
    <t>Verificacion de regularizacion de permisos para ladrilleras</t>
  </si>
  <si>
    <t>(Verificacion de regularizacion de permisos para ladrilleras del año actual)</t>
  </si>
  <si>
    <t>(Verificacion de regularizacion de permisos de operación para ladrilleras del año anterior)*100</t>
  </si>
  <si>
    <t>ACTIVIDAD (6.2)</t>
  </si>
  <si>
    <t xml:space="preserve">ATENCION DE REPORTES DE QUEMA </t>
  </si>
  <si>
    <t>(ATENCION DE REPORTES DE QUEMA DEL AÑO ACTUAL/ ATENCION DE REPORTES DE QUEMA DEL AÑO ANTERIOR)-1*100</t>
  </si>
  <si>
    <t>ATENCION DE REPORTES DE QUEMA</t>
  </si>
  <si>
    <t>(ATENCION DE REPORTES DE QUEMA DEL AÑO ACTUAL)</t>
  </si>
  <si>
    <t>(ATENCION DE REPORTES DE QUEMA DEL AÑO ANTERIOR)-1*100</t>
  </si>
  <si>
    <t>COMPONENTE (7)</t>
  </si>
  <si>
    <t>AREA DE CONTROL Y BIENESTAR ANIMAL (ARCOBIAN)</t>
  </si>
  <si>
    <t>(SUMA DE TRAMITES PARA AREA DE CONTROL Y BIENESTAR ANIMAL DEL AÑO ACTUAL/ SUMA DE TRAMITES PARA AREA DE CONTROL Y BIENESTAR ANIMAL  DEL AÑO ANTERIOR)-1*100</t>
  </si>
  <si>
    <t>TRAMITES PARA AREA DE CONTROL Y BIENESTAR ANIMAL DEL AÑO ACTUAL</t>
  </si>
  <si>
    <t>(SUMA DE TRAMITES PARA AREA DE CONTROL Y BIENESTAR ANIMAL DEL AÑO ACTUAL)</t>
  </si>
  <si>
    <t>(SUMA DE TRAMITES PARA AREA DE CONTROL Y BIENESTAR ANIMAL  DEL AÑO ANTERIOR)-1*100</t>
  </si>
  <si>
    <t>ACTIVIDAD (7.1)</t>
  </si>
  <si>
    <t>RESCATE DE ANIMALES ASCINADOS, MALTRATADOS O EN CONDICIONES INHUMANAS</t>
  </si>
  <si>
    <t>(RESCATE DE ANIMALES ASCINADOS, MALTRATADOS O EN CONDICIONES INHUMANAS DEL AÑO ACTUAL/RESCATE DE ANIMALES ASCINADOS, MALTRATADOS O EN CONDICIONES INHUMANAS DEL AÑO ANTERIOR)*100</t>
  </si>
  <si>
    <t>(RESCATE DE ANIMALES ASCINADOS, MALTRATADOS O EN CONDICIONES INHUMANAS DEL AÑO ACTUAL)</t>
  </si>
  <si>
    <t>(RESCATE DE ANIMALES ASCINADOS, MALTRATADOS O EN CONDICIONES INHUMANAS DEL AÑO ANTERIOR)*100</t>
  </si>
  <si>
    <t>ACTIVIDAD (7.2)</t>
  </si>
  <si>
    <t>ESTERILIZACIONES DE MASCOTAS</t>
  </si>
  <si>
    <t>(ESTERILIZACIONES DE MASCOTAS DEL AÑO ACTUAL/ ESTERILIZACIONES DE MASCOTAS DEL AÑO ANTERIOR)*100</t>
  </si>
  <si>
    <t>REALIZACION DE ESTERILIZACIONES CANINAS Y FELINAS</t>
  </si>
  <si>
    <t>(ESTERILIZACIONES DE MASCOTAS DEL AÑO ACTUAL)</t>
  </si>
  <si>
    <t>(ESTERILIZACIONES DE MASCOTAS DEL AÑO ANTERIOR)*100</t>
  </si>
  <si>
    <t>ACTIVIDAD (7.3)</t>
  </si>
  <si>
    <t>ADOPCIONES DE ANIMALES RESCATADOS</t>
  </si>
  <si>
    <t>(ADOPCIONES DE ANIMALES RESCATADOS DEL AÑO ACTUAL/ ADOPCIONES DE ANIMALES RESCATADOS DEL AÑO ANTERIOR)*100</t>
  </si>
  <si>
    <t>ADOPCIONES CANINAS Y FELINAS</t>
  </si>
  <si>
    <t>(ADOPCIONES DE ANIMALES RESCATADOS DEL AÑO ACTUAL)</t>
  </si>
  <si>
    <t>( ADOPCIONES DE ANIMALES RESCATADOS DEL AÑO ANTERIOR)*100</t>
  </si>
  <si>
    <t>ACTIVIDAD (7.4)</t>
  </si>
  <si>
    <t>SACRIFICIO HUMANITARIO</t>
  </si>
  <si>
    <t>(SACRIFICIO HUMANITARIO DEL AÑO ACTUAL/ SACRIFICIO HUMANITARIO DEL AÑO ANTERIOR)-1*100</t>
  </si>
  <si>
    <t>SACRIFICIO HUMANITARIO, DE CANINOS Y FELINOS</t>
  </si>
  <si>
    <t>(SACRIFICIO HUMANITARIO DEL AÑO ACTUAL)</t>
  </si>
  <si>
    <t>(SACRIFICIO HUMANITARIO DEL AÑO ANTERIOR)-1*100</t>
  </si>
  <si>
    <t>E022</t>
  </si>
  <si>
    <t>CORTAZAR REGULARIZADO</t>
  </si>
  <si>
    <t>1,5,2</t>
  </si>
  <si>
    <t>DIRECCION DE FISCALIZACION</t>
  </si>
  <si>
    <t xml:space="preserve">PROMOVER UN ALTO CONTROL DE LOS ESTABLECIMIENTOS CON VENTA DE ALCOHOL </t>
  </si>
  <si>
    <t>APLICACIÓN DE EL REGLAMENTO</t>
  </si>
  <si>
    <t xml:space="preserve">UNA DECIMA PORCENTUAL MAYOR </t>
  </si>
  <si>
    <t>APLICACIÓN DEL REGLAMENTO</t>
  </si>
  <si>
    <t xml:space="preserve">BITACORAS </t>
  </si>
  <si>
    <t>EL CUMPLIMIENTO DE LA NORMATIVA MUNICIPAL Y ESTATAL EN ESTABLECIMIENTOS QUE VENDEN BEBIDAS ALCOHOLICAS EN EL MUNICIPIO, AUMENTO</t>
  </si>
  <si>
    <t>CUMPLIMIENTO DE LA NORMATIVA MPAL EN LOS ESTABLECIMIENTOS</t>
  </si>
  <si>
    <t>(TOTAL DE CUMPLIMIENTO DE LA NORMATIVA MPAL.EN LOS ESTABLECIMIENTOS/TOTAL DE CUMPLIMIENTOSESPERADOS)*100</t>
  </si>
  <si>
    <t>VISITAS DE INSPECCION</t>
  </si>
  <si>
    <t>LOS ESTABLECIMIENTOS EXCEDEN SUS HORARIOS PREVIAMENTE AUTORIZADO</t>
  </si>
  <si>
    <t>HORAS EXTRAS</t>
  </si>
  <si>
    <t>ESTABLECIMIENTOS QUE PAGAN SUS HORAS CON ANTICIPACION EL AÑO/TOTAL DE ESTABLECIMIENTOS QUE PAGAN SUS HORAS CON ANTICIPACION EN EL AÑO ANTERIOR)-1*100</t>
  </si>
  <si>
    <t>OFICIO DE SATEG</t>
  </si>
  <si>
    <t>VERIFICACION DE LOS CIERRES DE LOS ESTABLECIMIENTOS</t>
  </si>
  <si>
    <t>VERIFICACIONES DE CIERRES</t>
  </si>
  <si>
    <t>(TOTAL DE VERIFICACIONS DE CIERRE EN EL AÑO/TOTAL DE VERIFICACIONES EN EL AÑO ANTERIOR)-1*100</t>
  </si>
  <si>
    <t>INFORME DE CIERRES</t>
  </si>
  <si>
    <t>COMPLETA COORDINACION CON DEPENDENCIAS INVOLUCRADAS</t>
  </si>
  <si>
    <t xml:space="preserve"> SOLICITUDES DE APOYO </t>
  </si>
  <si>
    <t>(TOTAL DE SOLICITUDES DE APOYO RECIBIDAS/TOTAL DE SOLICITUDES DE APOYO ESPERADAS)*100</t>
  </si>
  <si>
    <t>SOLICITUDES ATENDIDAS</t>
  </si>
  <si>
    <t xml:space="preserve">ATENCION A QUEJAS Y REPORTES DE LA CIUDADANIA </t>
  </si>
  <si>
    <t>REPORTES ATENDIDAS</t>
  </si>
  <si>
    <t>TOTAL REPORTES ATENDIDAS /REPORTES DE QUEJAS DURANTE EL AÑO)*100</t>
  </si>
  <si>
    <t>FOLIOS ATENCION CIUDADANA Y SISTEMA 911</t>
  </si>
  <si>
    <t xml:space="preserve">CAPACITACION A LOS PROPIETARIOS DE ESTABLECIMIENTOS </t>
  </si>
  <si>
    <t>CAPACITACIONES BRINDADAS A ESTABLECIMIENTOS</t>
  </si>
  <si>
    <t>(TOTAL DE CAPACITACIONES BRINDADAS A ESTABLECIMIENTOS/TOTAL DE CAPACITACIONES PROGRAMADAS EN EL AÑO)*100</t>
  </si>
  <si>
    <t>MINUTAS</t>
  </si>
  <si>
    <t xml:space="preserve">CONOCIMIENTO DE LOS REGLAMENTOS A PROPIETARIOS DE ESTABLECIMIENTOS </t>
  </si>
  <si>
    <t>ENTREGA DE REGLAMENTOS  A ESTABLECIMIENTO</t>
  </si>
  <si>
    <t xml:space="preserve">(TOTAL DE ENTREGA DE REGLAMENTO A ESTABLECIMIENTOS REALIZADO/TOTAL DE ENTREGA DE REGLAMENTOS A ESTABLECIMIENTOS PROGRAMADAS EN EL AÑO)*100 </t>
  </si>
  <si>
    <t>LOS PROPIETARIOS SE ENCUENTRAN APEGADOS AL REGLAMENTO</t>
  </si>
  <si>
    <t>PERMISO PARA VENTA DE ALCOHOL</t>
  </si>
  <si>
    <t>ESTALECIMIENTO CON PERMISO PARA VENTA DE ALCOHOL/TOTAL DE ESTABLECIMIENTOS QUE CUENTAN CON PERMISO EN EL AÑO ANTERIOR)-1*100</t>
  </si>
  <si>
    <t>CONSTANCIAS DE FACTIBILIDAD</t>
  </si>
  <si>
    <t xml:space="preserve">APLICACIO DE LOS HORARIOS ESTABLECIDOS EN SU GIRO DE LICENCIA </t>
  </si>
  <si>
    <t>SANCIONES APLICADAS POR EXCEDER LOS HORARIOS</t>
  </si>
  <si>
    <t>(SANCIONES APLICADAS POR EXCEDER LOS HORARIOS DURANTE EL AÑO/SANCIONESAPLICADAS POR EXCEDER LOS HORARIOS EL AÑO ANTERIOR)-1*100</t>
  </si>
  <si>
    <t>INFRACCIONES</t>
  </si>
  <si>
    <t xml:space="preserve">CUMPLIMIENTO DE LOS REGLAMENTOS </t>
  </si>
  <si>
    <t>SANCIONES APLICADAS</t>
  </si>
  <si>
    <t>SANCIONES APLICADAS DURANTE EL AÑO/SANCIONES APLICADAS EL AÑO ANTERIOR)-1*100</t>
  </si>
  <si>
    <t>FOLIO DE INFRACCIONES POR INCUMPLIMIENTO DEL REGLAMENTO</t>
  </si>
  <si>
    <t>REGLAMENTO ACTUALIZADO</t>
  </si>
  <si>
    <t>REGLAMENTO OPTIMIZADO</t>
  </si>
  <si>
    <t xml:space="preserve">IMPLEMENTACION DE COORDINACION INTERDEPARTAMENTAL </t>
  </si>
  <si>
    <t>REUNIONES REALIZADAS CON DEPARTAMENTOS</t>
  </si>
  <si>
    <t>REUNIONES REALIZADAS CON DEPARTAMENTOS/REUNIONES REALIZADAS CON DEPARTAMENTOS PROGRAMADOS)100</t>
  </si>
  <si>
    <t>ACTAS DE REUNIONES</t>
  </si>
  <si>
    <t>PROMOCION PARA LA PARTICIPACION DE LA CIUDADANIA</t>
  </si>
  <si>
    <t>INVESTIGACIONES REFERENTE A LAS OPINIONES Y SUGERENCIAS AL DESEMPEÑO DEL DEPARTAMENTO</t>
  </si>
  <si>
    <t>INVESTIGACIONES REFERENTE A LAS OPINIONES Y SUGERENCIAS DEL DESEMPEÑO DEL DEPARTAMENTO/INVESTIGACIONES DE REFERENTE AL AÑO ANTERIOR)-1*100</t>
  </si>
  <si>
    <t>INVESTIGACIONES</t>
  </si>
  <si>
    <t>COMPLETO INTERES DE LAS AUTORIDADES MUNICIPALES</t>
  </si>
  <si>
    <t>REUNIONES REALIZADAS DEPARTAMENTOS/REUNIONES REALIZADAS CON DEPARTAMENTOS PROGRAMADAS)*100</t>
  </si>
  <si>
    <t>1,7,3</t>
  </si>
  <si>
    <t>E008</t>
  </si>
  <si>
    <t>SEGURIDAD PUBLICA</t>
  </si>
  <si>
    <t>Desarrollar un cortazar seguro y en paz atraves de la implementacion de estrategias para la dismunución del robo a casa habitacion</t>
  </si>
  <si>
    <t xml:space="preserve">indice de robo  a casa habitación </t>
  </si>
  <si>
    <t>una decima porcentual /mayor</t>
  </si>
  <si>
    <t>numero de acciones realizadas/acciones programadas</t>
  </si>
  <si>
    <t>0.1  % decima porcentual</t>
  </si>
  <si>
    <t>SEGURIDAD PUBLICA CIUDADANA</t>
  </si>
  <si>
    <t xml:space="preserve">SEGURIDAD PUBLICA  </t>
  </si>
  <si>
    <t>Bien Júridica afectado: Patrimonial del robo a casa habitacion</t>
  </si>
  <si>
    <t>implementacion de operativos dirigidos a la disminucuón del bien juridico afectado patrimonial: robo a casa habitacion con relacion a los implementacion de operativos para lograr la disminucuón de robo a casa habitacion del año anterior</t>
  </si>
  <si>
    <t>CUMPLIMIENTO DE IMPLEMENTACION DE OPERATIVOS</t>
  </si>
  <si>
    <t>100 OPERATIVOS</t>
  </si>
  <si>
    <t>CUANTITATIVO Y PORCENTUAL</t>
  </si>
  <si>
    <t>Disponibilidad de parque vehicular adecuado  en buenas condiciones.</t>
  </si>
  <si>
    <t>PORCENTAJE DE UNIDADES EN CONDICIONES DE OPERAR.</t>
  </si>
  <si>
    <t>NÚMERO DE UNIDADES EN CONDICIONES DE OPERAR</t>
  </si>
  <si>
    <t>70% DE UNIDADES EN CONDICIONES DE OPERAR.</t>
  </si>
  <si>
    <t>PORCENTAJE UNIDADES</t>
  </si>
  <si>
    <t xml:space="preserve">SEGURIDAD PUBLICA </t>
  </si>
  <si>
    <t>Ejecución de Programa de mantenimiento preventivo.</t>
  </si>
  <si>
    <t>Porcentaje de cumplimiento del programa de mantenimiento preventivo</t>
  </si>
  <si>
    <t>NÚMERO DE ACCIONES DE MANTENIMIENTO PREVENTIVO/ACCIONES PROGRAMADAS</t>
  </si>
  <si>
    <t>100% DE ACCIONES DE MANTENIMIENTO PREVENTIVO</t>
  </si>
  <si>
    <t>PORCENTAJE ACCIONES</t>
  </si>
  <si>
    <t>Número de acciones de mantenimiento correctivo</t>
  </si>
  <si>
    <t>porcentaje de cumplimiento del programa de mantenimimiento correctivo</t>
  </si>
  <si>
    <t>NÚMERO DE ACCIONES DE MANTENIMIENTO CORRECTIVOTIVO/ACCIONES PROGRAMADAS AÑO ANTERIOR</t>
  </si>
  <si>
    <t>100% DE ACCIONES DE MANTENIMIENTO CORRECTIVO</t>
  </si>
  <si>
    <t>100% DE ACCIONES DE MANTENIMIENTCORRECTIVO</t>
  </si>
  <si>
    <t>10 MANTENIMIENTOS ( 18% MENOS QUE AÑO ANTERIOR )</t>
  </si>
  <si>
    <t>Canalizacion de reportes de Robo a casa Habitacion</t>
  </si>
  <si>
    <t>total de reportes de robo a casa habitacion / total de reportes de robo canalizados en el año anterior</t>
  </si>
  <si>
    <t>Numero de reportes canalizados</t>
  </si>
  <si>
    <t>1% de decremento</t>
  </si>
  <si>
    <t>1% DECREMENTO,38 (22 )CANALIZADOS)MENOR QUE AÑO ANTERIOR</t>
  </si>
  <si>
    <t>Gestión de botones de enlace ciudano.</t>
  </si>
  <si>
    <t>total de gestiones con éxito realizadas en comparacion con gestiones propuestas en el año anterior</t>
  </si>
  <si>
    <t>COMPONENETE 1</t>
  </si>
  <si>
    <t>gestiones realizadas para la adquisicion de botones  de enlace ciudadano.</t>
  </si>
  <si>
    <t>CUANTITATIVA Y PORCENTUAL</t>
  </si>
  <si>
    <t>Instalacion de botones e enlace ciudadano</t>
  </si>
  <si>
    <t>total de botones de enlace ciudadano/total de botones de enlace ciudadano año anterior</t>
  </si>
  <si>
    <t>Instalacion de botones de enlace ciudadano si son entregados los botones por parte del estado.</t>
  </si>
  <si>
    <t>Capacitacion del uso de botón de enlaces ciudadano.</t>
  </si>
  <si>
    <t>Total de talleres dirigidos a los ciudadanos que recibieron botón de enlace ciudadano en relacion a las realizadas en  el año anterior</t>
  </si>
  <si>
    <t>capacitación a ciudadanos que se encuentren en sus domiciios</t>
  </si>
  <si>
    <t>COMPONENTE  2</t>
  </si>
  <si>
    <t>Capacitacion de profesionalizacion de meta anual de los elementos de seguridad publica finalizada</t>
  </si>
  <si>
    <t>indice de capacitación aplicada en oficial de seguridad pública/indice de capacitacion aplicada en oficial de seguridad publica según meta del año anterior</t>
  </si>
  <si>
    <t>Número de elementos capacitados</t>
  </si>
  <si>
    <t xml:space="preserve"> 110 (100%)  ELEMENTOS CAPACITADOS Y CON PERFIL ADECUADO</t>
  </si>
  <si>
    <t>219  ELEMENTOS CAPACITADOS Y CON PERFIL ADECUADO</t>
  </si>
  <si>
    <t>Generacion de interes de las autoridades en profesionalizacion a los elementos de seguridad Pública</t>
  </si>
  <si>
    <t>total de sesiones del servicio profesional de carrera policical realizadas en relacion al total de reuniones ene el año anterior</t>
  </si>
  <si>
    <t>Asistencia de las autoridades a las sesiones del servicio profesional de carrera</t>
  </si>
  <si>
    <t>100% ( 12) sesiones )</t>
  </si>
  <si>
    <t>Ejecución de convenios de colaboración para la profesionalización con el Estado de Gto.</t>
  </si>
  <si>
    <t>Total de reuniones de trabajo del area interna y enlace realizadas en relación de reuniones de trabajo realizadas en el año anterior</t>
  </si>
  <si>
    <t>cumplimiento de requisitos y metas para la firma de convenios ( fondo estatal )</t>
  </si>
  <si>
    <t>100% ( 17 CUSOS) )CUMPLIMIENTO DE LA CAPACION</t>
  </si>
  <si>
    <t>Protocolo de actualización de elementos de seguridad publica homologados.</t>
  </si>
  <si>
    <t>Total de evaluaciones al desempeño de elementos de seguridad pública realizadas con relacion al totoal de evaluaciones al desempeño de elementos de seguridad pública reaizadas en el año anterior.</t>
  </si>
  <si>
    <t>COMPONENETE 3</t>
  </si>
  <si>
    <t>cumplimiento del programa de profesionalización</t>
  </si>
  <si>
    <t>100% (20 ) evaluaciones</t>
  </si>
  <si>
    <t>100%  ( 21)</t>
  </si>
  <si>
    <t>Actualización de protocolos de actualización de seguridad pública.</t>
  </si>
  <si>
    <t>total de propuestas de mejora administrativas en el área interna aplicadas/total de propuestas de mejora administrativa aplicadas en año anterior</t>
  </si>
  <si>
    <t xml:space="preserve">revisión y aprobación de la propuesta por parte de la comisión de reglamentos y jurídico. </t>
  </si>
  <si>
    <t>50% de avance</t>
  </si>
  <si>
    <t>Aplicación de programas de proximidad Social</t>
  </si>
  <si>
    <t>total de programas aplicados a la prevención del delito con relación al total  de programas aplicados a la prevencion del delito en el año anterior.</t>
  </si>
  <si>
    <t>70% ( 26)</t>
  </si>
  <si>
    <t>Coordinacion interdepartamental implementado.</t>
  </si>
  <si>
    <t>total de reuniones implementadas con las autoridades del Municipio con relacion al total de reuniones implementadas con las autoridades del muicipio en el año anterior</t>
  </si>
  <si>
    <t>COMPONENETE 4</t>
  </si>
  <si>
    <t>Asistencia de las autoridades municipales.</t>
  </si>
  <si>
    <t>8 reuniones por covid</t>
  </si>
  <si>
    <t>10 reuniones ( algunas virtuales )</t>
  </si>
  <si>
    <t>99.99% ( 12 reuniones, algunas virtuales )</t>
  </si>
  <si>
    <t>Promocion para la participación de la ciudadanía</t>
  </si>
  <si>
    <t>Toral de actividades realizadas por el area de prevencion del delito en relacion al total de actividades realizadas por el area de prevencion del delito del año anterior</t>
  </si>
  <si>
    <t>NÚMERO DE PERSONAS BENEFICIADAS CON INFORMACION</t>
  </si>
  <si>
    <t>25000 PERSONAS CON FORMACION EN PREVENCION DEL DELITO</t>
  </si>
  <si>
    <t>CUANTITAVIVA</t>
  </si>
  <si>
    <t>Generacion de interes por parte de las autoridades Municipales</t>
  </si>
  <si>
    <t>Total de reuniones con autoridades estatales y federales realizadas Con relacion a reuniones realizadas con autoridades estatales y federales en ele año anterior.</t>
  </si>
  <si>
    <t>Actividad 2</t>
  </si>
  <si>
    <t>Asistencia virtual a dichas reuniones</t>
  </si>
  <si>
    <t>12 reuniones 100 %)</t>
  </si>
  <si>
    <t>24 QUEJAS CON RESOLUCION Y 3 EN PROCESO</t>
  </si>
  <si>
    <t>24 QUEJAS DE ENERO A DICIEMBRE</t>
  </si>
  <si>
    <t>DECLARACIONES INICIAL 182  ANUAL 778 FINAL 7</t>
  </si>
  <si>
    <t>SON LAS QUE SE PRESENTARON DURANTE EL 2021 MEDIANTE EL SISTEMA DECLARANET</t>
  </si>
  <si>
    <t>SE HAN  SUPERVISADO 16 OBRAS DEL EJERCICIO 2020 Y 7 DEL 2021</t>
  </si>
  <si>
    <t xml:space="preserve"> 2 AUDITORIA  TERMINADAS,  Y  3 VISITAS ENERO- DICIEMBRE</t>
  </si>
  <si>
    <t xml:space="preserve"> Los departamentos tienen el tiempo y la organización para realizar sus actividades</t>
  </si>
  <si>
    <t>actividades conjuntas de los departamentos</t>
  </si>
  <si>
    <t xml:space="preserve">cantidad de actividades realizadas en conjunto/total de actividades realizadas por cada departamento </t>
  </si>
  <si>
    <t>total de felicitaciones dentro del buzon de quejas y sugerencias/entre el total de quejas dentro del buzon de quejas y sugerencias</t>
  </si>
  <si>
    <t>70% de avance mensual</t>
  </si>
  <si>
    <t>60% de avance mensual</t>
  </si>
  <si>
    <t>Los departamentos  tienen un buen trabajo en equipo</t>
  </si>
  <si>
    <t>actividad 2</t>
  </si>
  <si>
    <t>actividades y reportes de cada persona del area/el total de actividades que tiene que realizar el area</t>
  </si>
  <si>
    <t xml:space="preserve">plan de trabajo de cada area, </t>
  </si>
  <si>
    <t>Las areas cuentan con actividades definidas</t>
  </si>
  <si>
    <t>actividad 3</t>
  </si>
  <si>
    <t>actividades de cada persona del departamento/total de actividades que se realizan en el departamento</t>
  </si>
  <si>
    <t>planes mensuales de actividades de cada area y los reportes de actividades conjuntas</t>
  </si>
  <si>
    <t>manuales y capacitaciones</t>
  </si>
  <si>
    <t>Los departamentos tienen claro la importancia de las capacitaciones</t>
  </si>
  <si>
    <t>total de personal de presidencia municipal que asistio a las capacitaciones /total de personal de presidencia municipal</t>
  </si>
  <si>
    <t xml:space="preserve">plan anual de capacitaciones lista de asistencia del personal </t>
  </si>
  <si>
    <t>Las areas cuenta con un manual de perfil de puestos actualizados</t>
  </si>
  <si>
    <t xml:space="preserve">total de manuales de perfil de puestos actualizados/total de areas de presidencia municipal  </t>
  </si>
  <si>
    <t>manuales de procedimiento, planes de trabajo de cada area</t>
  </si>
  <si>
    <t>100% de avance anual</t>
  </si>
  <si>
    <t>Falta de gestion de presupuesto</t>
  </si>
  <si>
    <t xml:space="preserve">cantidad de propuestas autorizadas e implementadas/total de propuestas realizadas </t>
  </si>
  <si>
    <t>propuestas de cada area</t>
  </si>
  <si>
    <t>Hay sinergia y explotacion de talentos en los departamentos</t>
  </si>
  <si>
    <t>actividades realizadas en el departamento/actividades realizadas por cada integrante del area</t>
  </si>
  <si>
    <t>plan de trabajo de cada area y hojas de evaluacion de cada empleado</t>
  </si>
  <si>
    <t>50% de avance mensual</t>
  </si>
  <si>
    <t>cantidad de bajas de personal de presidencia municipal/cantidad de altas de presidencia municipal</t>
  </si>
  <si>
    <t xml:space="preserve">solicitudes recibidas y atendidas </t>
  </si>
  <si>
    <t>100% de avance de avance anual</t>
  </si>
  <si>
    <t>85% de avance mensual</t>
  </si>
  <si>
    <t>10 REGLAMENTOS VIGENTES</t>
  </si>
  <si>
    <t>una décima  porcentual /menor  al año anterior ( 26 robos )</t>
  </si>
  <si>
    <t>0.13% menor 19 robos</t>
  </si>
  <si>
    <t>100.03% ( 103 OPERATIVOS )</t>
  </si>
  <si>
    <t>0.5263 ( 73% UNIDADES EN ACTIVO )</t>
  </si>
  <si>
    <t>0.5804 ( 73% ( UNIDADES EN ACTIVO )</t>
  </si>
  <si>
    <t>100% ( 12 ORDINARIAS Y 2 EXTRAORDINARIAS)</t>
  </si>
  <si>
    <t>100% ( TOTAL 39 CURSOS AL AÑO</t>
  </si>
  <si>
    <t xml:space="preserve">aplicación de programas de proximidad social </t>
  </si>
  <si>
    <t>100% (29 )</t>
  </si>
  <si>
    <t>12 reuniones ( 1 por mes )</t>
  </si>
  <si>
    <t>12 reuniones que coresponden Al 100%</t>
  </si>
  <si>
    <t>E013</t>
  </si>
  <si>
    <t>PREVENCION Y SEGURIDAD VIAL</t>
  </si>
  <si>
    <t>TRANSITO Y TRANSPORTE.</t>
  </si>
  <si>
    <t>TRABAJAR EN PREVENIR Y SALVAGUARDAR LA INTEGRIDAD Y DERECHOS DE LAS PERSONAS EN EL MUNICIPIO</t>
  </si>
  <si>
    <t>TASA DE VARIACION DE ACCIDENTES VIALES.</t>
  </si>
  <si>
    <t>((A/B-1)*100</t>
  </si>
  <si>
    <t>NÚMERO DE ACCIDENTES VIALES REGISTRADOS EL AÑO ACTUAL VS EL AÑO ANTERIOR</t>
  </si>
  <si>
    <t xml:space="preserve"> -10%  DE ACCIDENTES VIALES REGISTRADOS DE UN AÑO A OTRO.</t>
  </si>
  <si>
    <t>PORCENTAJE ACCIDENTES</t>
  </si>
  <si>
    <t>LOS CIUDADANOS ASI COMO LOS VISITANTES DEL MUNICIPIO CUENTEN CON LA INFORMACIÓN , DISPOSITIVOS VIALES ADECUADOS PARA SU SEGURIDAD  EN LAS  VIALIDADES .</t>
  </si>
  <si>
    <t>PORCENTAJE DE PERSONAS QUE EVALUAN SATISFACTORIAMENTE LA FUNCIONALIDAD DE LA SEÑALETICA VIAL.</t>
  </si>
  <si>
    <t xml:space="preserve">NÚMERO DE PERSONAS ENCUESTADOS SATISFECHAS </t>
  </si>
  <si>
    <t>80%  DE EVALUACIONES SATISFACTORIAS</t>
  </si>
  <si>
    <t>PORCENTAJE SATISFACCION</t>
  </si>
  <si>
    <t>TRANSITO Y TRANSPORTE</t>
  </si>
  <si>
    <t xml:space="preserve">DISEÑO, COORDINACIÓN  MEDIANTE LA EJECUCIÓN DE OPERATIVOS DE PREVENCIÓN DE ACCIDENTES </t>
  </si>
  <si>
    <t>VARIACION EN EL NUMERO DE INFRACCIONES APLICADAS.</t>
  </si>
  <si>
    <t>NÚMERO DE INFRACCIONES APLICADAS EN AÑO ACTUAL VS AÑO ANTERIOR</t>
  </si>
  <si>
    <t xml:space="preserve"> -10% DE DISMINUCION EN EL NUMERO DE INFRACCIONES REALIZADAS DE UN AÑO A OTRO.</t>
  </si>
  <si>
    <t>PORCENTAJE INFRACCIONES</t>
  </si>
  <si>
    <t>OPERATIVOS VIALES DIVERSOS.</t>
  </si>
  <si>
    <t>CUMPLIMIENTO  DE OPERATIVOS VIALES DIVERSOS</t>
  </si>
  <si>
    <t xml:space="preserve">A  </t>
  </si>
  <si>
    <t>300 OPERATIVOS PROGRAMADOS Y REALIZADOS</t>
  </si>
  <si>
    <t>300 OPERATIVOS PROGRAMADOS Y REALIZADOS.</t>
  </si>
  <si>
    <t>OPERATIVOS</t>
  </si>
  <si>
    <t>PREVENCION Y SEGURIDAD VIAL.</t>
  </si>
  <si>
    <t>SEÑALES VIALES VERTICALES,HORIZONTALES  EN LA ZONA URBANA  ASI COMO  SUBURBANA  EN BUEN ESTADO.</t>
  </si>
  <si>
    <t>VARIACION EN EL NUMERO DE SEÑALES EN OPTIMAS CONDICIONES.</t>
  </si>
  <si>
    <t>CANTIDAD DE SEÑALAMIENTOS INSTALADOS Y EN BUENAS CONDICIONES EN LA CABECERA MUNICIPAL</t>
  </si>
  <si>
    <t>60% DE SEÑALAMIENTOS QUE FUERON INSTALADOS EN OPTIMAS CONDICIONES.</t>
  </si>
  <si>
    <t>PORCENTAJE SEÑALAMIENTOS</t>
  </si>
  <si>
    <t>REPONER Y CONSERVAR SEÑALAMIENTOS VIALES.</t>
  </si>
  <si>
    <t>MANTENIMIENTO DE SEÑALETICA VIAL VERTICAL Y HORIZONTAL EN LA ZONA URBANA Y SUBURBANA.</t>
  </si>
  <si>
    <t>NÚMERO DE SEÑALAMIENTOS REPUESTOS Y CONSERVADOS</t>
  </si>
  <si>
    <t>200 SEÑALAMIENTOS REPUESTOS Y CONSERVADOS.</t>
  </si>
  <si>
    <t>E017</t>
  </si>
  <si>
    <t>PREVENCION DE RIESGOS</t>
  </si>
  <si>
    <t>PROTECCION CIVIL</t>
  </si>
  <si>
    <t>CONTRIBUIR EN LA PREVENCIÓN DE SITUACIONES DE RIESGO A LA POBLACIÓN DEL MUNICIPIO Y APOYARLA EN SITUACIONES DE EMERGENCIA.</t>
  </si>
  <si>
    <t>VARIACIÓN EN EL ÍNDICE DE ACCIDENTES.</t>
  </si>
  <si>
    <t>NÚMERO DE ACCIDENTES ATENDIDOS AÑO 2019</t>
  </si>
  <si>
    <t>80 ACCIDENTES  ATENDIDOS EN EL AÑO.</t>
  </si>
  <si>
    <t>ACCIDENTES</t>
  </si>
  <si>
    <t>PROTECCION CIVIL.</t>
  </si>
  <si>
    <t>LOS HABITANTES DEL MUNICIPIO CUENTAN CON  UNA CULTURA DE PREVENCIÓN EN ACCIDENTES</t>
  </si>
  <si>
    <t>NÚMERO DE PLÁTICAS DE PREVENCIÓN DE RIESGOS</t>
  </si>
  <si>
    <t>NÚMERO DE SESIONES REALIZADAS SOBRE PLÁTICAS DE PREVENCIÓN.</t>
  </si>
  <si>
    <t>50 SESIONES REALIZADAS SOBRE PLATICAS DE PREVENCION.</t>
  </si>
  <si>
    <t>SESIONES</t>
  </si>
  <si>
    <t>ACTUALIZACIÓN DEL ATLAS  DE RIESGOS DENTRO DEL MUNICIPIO.</t>
  </si>
  <si>
    <t>IDENTIFICACIÓN DE LAS ZONAS DE RIESGO DENTRO DEL MUNICIPIO.</t>
  </si>
  <si>
    <t>IDENTIFICACIÓN DE RIESGOS/PUNTOS ACTUALIZADOS EN EL ATLAS DE RIESGOS</t>
  </si>
  <si>
    <t>12 ZONAS DE RIESGO IDENTIFICADAS</t>
  </si>
  <si>
    <t>ZONA DE RIESGO</t>
  </si>
  <si>
    <t>REALIZAR VISTOS BUENOS EN CUANTO A SITUACIONES DE RIESGO. ( NUEVOS Y/O RENOVACIONES )</t>
  </si>
  <si>
    <t>INSPECCIÓN Y VERIFICACIÓN DE LAS ZONAS DE RIESGO.</t>
  </si>
  <si>
    <t>REVISIONES Y SOLICITUDES  REALIZADAS</t>
  </si>
  <si>
    <t>150 REVISIONES Y SOLICITUDES  REALIZADAS.</t>
  </si>
  <si>
    <t>REVISIONES</t>
  </si>
  <si>
    <t>REALIZAR OPERATIVOS PARA LA SALVAGUARDA DE LA POBLACIÓN DEL MUNICIPIO.</t>
  </si>
  <si>
    <t>REALIZACION DE OPERATIVOS ANUALES (PEREGRINOS,SEMANA SANTA,DIA DE MUERTOS,ENTRE OTROS).</t>
  </si>
  <si>
    <t>OPERATIVOS REALIZADOS</t>
  </si>
  <si>
    <t>15 OPERATIVOS REALIZADOS</t>
  </si>
  <si>
    <t>E065</t>
  </si>
  <si>
    <t>FORTALECIMIENTO DE LAS ACTIVIDADES ECONOMICAS</t>
  </si>
  <si>
    <t>3,1,1</t>
  </si>
  <si>
    <t>DIRECCION DE DESARROLLO ECONOMICO</t>
  </si>
  <si>
    <t>PROMOVER UN ALTO DESARROLLO ECONOMICO MUNICIPAL, MEDIANTE LA APLICACIÓN DE PROGRAMAS DE APOYO AL EMPLEO E INGRESO DE PERSONAS A LA VIDA LABORAL</t>
  </si>
  <si>
    <t>INDICADORES DEL SCNM DEL INEGI (PIB MUNICIPAL)</t>
  </si>
  <si>
    <t xml:space="preserve">PUBLICACIONES QUINQUENALES DEL SCNM DEL INEGI, REFERENTE AL PIB MUNICIPAL </t>
  </si>
  <si>
    <t>50% NUEVOS AFILIADOS AL IMSS</t>
  </si>
  <si>
    <t xml:space="preserve">LOS PROGRAMAS Y APOYOS PARA PYMES Y ARRANQUE DE EMPLEO EN EL MUNICIPIO, SE IMPLEMENTARON </t>
  </si>
  <si>
    <t>INDICADORES DE PERSONAS BENEFICIADAS POR PROGRAMAS DE APOYOS</t>
  </si>
  <si>
    <t>FORMATO DE SOLICITUD PARA INGRESO AL PROGRAMA DE SECRETARIA DE DESARROLLO SUSTENTABLE DEL ESTADO DE GUANAJUATO Y SECTUR MENSUALMENTE</t>
  </si>
  <si>
    <t>20% DE SOLICITUD PARA INGRESO AL PROGRAMA</t>
  </si>
  <si>
    <t>CREDITOS Y APOYOS PARA MICRO-EMPRESAS IMPLEMENTADOS</t>
  </si>
  <si>
    <t>INDICADORES DE CREDITOS PARA MICROEMPRESAS IMPLEMENTADAS</t>
  </si>
  <si>
    <t xml:space="preserve">REALIZACION DE CONVENIO PARA AFIANZAR LOS APOYOS Y CREDITOS PARA MICROEMPRESAS </t>
  </si>
  <si>
    <t>10% DE CONVENIOS PARA AFIANZAR APOYOS Y CREDITOS</t>
  </si>
  <si>
    <t>GENERACION DE APOYOS POR MEDIO DE VINCULOS A LAS EMPRESAS LOCALES</t>
  </si>
  <si>
    <t>INDICADORES DE LA GENERACION DE APOYOS</t>
  </si>
  <si>
    <t>SOLICITUDES DE APOYOS EN LA SECRETARIA DE DESARROLLO SUSTENTABLE Y SECTOR MENSUALMENTE</t>
  </si>
  <si>
    <t>10% SOLICITUDES DE APOYOS</t>
  </si>
  <si>
    <t>DIFUSION DE LOS PROGRAMAS Y CREDITOS A LOS COMERCIOS LOCALES GENERADO</t>
  </si>
  <si>
    <t>INDICADORES EN DIFUSION DE PROGRAMAS CON COMERCIOS LOCALES</t>
  </si>
  <si>
    <t>50% DE SOLICITUDES DE INGRESO AL PROGRAMA</t>
  </si>
  <si>
    <t>GENERACION DE NUEVAS MICRO EMPRESAS Y PYMES</t>
  </si>
  <si>
    <t>INDICADORES DE NUEVAS MICRO EMPRESAS Y PYMES</t>
  </si>
  <si>
    <t>FORMATO DE SOLICITUD PARA EL PROGRAMA DE NUEVOS EMPLEOS DENTRO DE LA SECRETARIA DE DESARROLLO SUSTENTABLE Y SOLICITUD DE CREDITOS CON FONDOS GUANAJUATO MENSUALMENTE</t>
  </si>
  <si>
    <t>5% DE SOLICITUDES DE INGRESO</t>
  </si>
  <si>
    <t>COORDINACION INTERDEPARTAMENTAL  CON AREAS INVOLUCRADAS EN EL DESARROLLO ECONOMICO, REALIZADA</t>
  </si>
  <si>
    <t>INDICADORES EN LA COORDINACION DE LAS AREAS INVOLUCRADAS EN EL DEPARTAMENTO</t>
  </si>
  <si>
    <t>ASISTENCIAS EN LAS REUNIONES, EVIDENCIAS FOTOGRAFICAS DENTRO DEL DEPARTAMENTO DEL CUAL SE GENERA LA REUNION ANUALMENTE</t>
  </si>
  <si>
    <t xml:space="preserve">10% DE ASISTENCIA </t>
  </si>
  <si>
    <t>CAPACITACION AL PERSONAL EN EL AREA ASIGNADA</t>
  </si>
  <si>
    <t>INDICADORES DE CAPACITACION DEL DEPARTAMENTO</t>
  </si>
  <si>
    <t>FORMATO DE ASISTENCIAS A LAS CAPACITACIONES ASISTIDAS POR EL DEPARTAMENTO A SU CARGO</t>
  </si>
  <si>
    <t>15% DE ASISTENCIAS A CAPACITACIONES</t>
  </si>
  <si>
    <t>ADELANTAR TRABAJO RESAGADO DE LOS PROGRAMAS</t>
  </si>
  <si>
    <t>COMISIONAR ACTIVIDADES CORRESPONDIENTEA A SU AREA</t>
  </si>
  <si>
    <t>INFORME DE GOBIERNO RESPECTO AL TEMA DE PROGRAMAS AORIBADOS PARA COMERCIOS MUNICIPALES ANUALMENTE</t>
  </si>
  <si>
    <t>PORCENTAJE DE LOS NEGOCIOS INFORMALES DISMINUIDO</t>
  </si>
  <si>
    <t>INDICADORES DE TOTAL DE NEGOCIOS INFORMALES</t>
  </si>
  <si>
    <t>GENERACION DE ALTAS Y ATENCION AL PUBLICO POR PARTE DEL RIF</t>
  </si>
  <si>
    <t>15% DE INFORMACION</t>
  </si>
  <si>
    <t>GENERACION DE PROGRAMAS PARA LA REGULARIZACION DE COMERCIOS INFORMALES</t>
  </si>
  <si>
    <t>APROBACION DE PROGRAMA</t>
  </si>
  <si>
    <t xml:space="preserve">ACTIVIDAD 1 </t>
  </si>
  <si>
    <t>PUBLICACION DEL PROGRAMA POR PARTE DEL ESTADO DE GUANAJUATO</t>
  </si>
  <si>
    <t>30% DE INFORMACION</t>
  </si>
  <si>
    <t>E088</t>
  </si>
  <si>
    <t>OBRAS Y PROYECTOS DE CALIDAD</t>
  </si>
  <si>
    <t>2,2,1</t>
  </si>
  <si>
    <t>DESARROLLO URBANO Y ORDENAMIENTO TERRITORIAL</t>
  </si>
  <si>
    <t>CONTRIBUIR MEDIANTE ASAMBLEAS ENTRE ESTADO Y MUNICIPIO PARA UN MEJOR DESARROLLO ORDENADO.</t>
  </si>
  <si>
    <t>CRECIMIENTO DEL DESARROLLO DEL MUNICIPIO /CANTIDAD DE POBLACIÓN PENDIENTE PARA EL DESARROLLO.</t>
  </si>
  <si>
    <t>(A/B) X 100</t>
  </si>
  <si>
    <t>(Crecimiento del desarrollo del municipio / Cantidad de población pendiente para el desarrollo) x 100</t>
  </si>
  <si>
    <t>Numérico</t>
  </si>
  <si>
    <t>IMPULSO DE REGULARIZACIÓN POR PARTE DEL MUNICIPIO Y LA CIUDADANIA EN PREDIOS.</t>
  </si>
  <si>
    <t>TOTAL DE TERRENOS Y VIVIENDAS REGULARIZADAS EN EL 2020 / TOTAL DE TERRENOS Y VIVIENDAS EN ESPERA DE REGULARIZACIÓN.</t>
  </si>
  <si>
    <t>(Total de terrenos y viviendas regularizadas en el 2020 / Total de terrenos y viviendas en espera de regularización) x 100</t>
  </si>
  <si>
    <t>Solicitudes</t>
  </si>
  <si>
    <t>COMPONENTE 01</t>
  </si>
  <si>
    <t>CALENDARIOS DE PROGRAMACIÓN Y PLANEACIÓN  DE SEGUIMIENTOS DE OBRA PARA UN MEJOR DESARROLLO.</t>
  </si>
  <si>
    <t>MEJORAMIENTO EN LA INFRAESTRUCTURA URBANA / RESTABLECIMIENTO DE ESPACIOS PÚBLICOS.</t>
  </si>
  <si>
    <t>(Mejoramiento en la infraestructura urbana / Restablecimiento de espacios públicos) x 100</t>
  </si>
  <si>
    <t>ACTIVIDAD 01</t>
  </si>
  <si>
    <t>SELECCIONAR PERSONAL CAPACITADO PARA LLEVAR A CABP UNA JEFATURA</t>
  </si>
  <si>
    <t>CONTAR CON UN TITULAR DE LA JEFATURA DE PLANEACIÓN.</t>
  </si>
  <si>
    <t>(A)</t>
  </si>
  <si>
    <t>(Contar con un titular de la Jefatura de Planeación).</t>
  </si>
  <si>
    <t>Personal</t>
  </si>
  <si>
    <t>ACTIVIDAD 02</t>
  </si>
  <si>
    <t>RECEPCIÓN DE INFORMACIÓN PARA CREACIÓN DE DOCUMENTOS.</t>
  </si>
  <si>
    <t>ELABORACIÓN DEL PROGRAMA MUNICIPAL DE DESARROLLO URBANO Y ORDENAMIENTO ECOLOGICO TERRITORIAL DE CORTAZAR, GTO. / HABILITACIÓN DEL MANUAL DE PROCEDIMIENTOS DE LA DIRECCIÓN DE DESARROLLO URBANO Y ORDENAMIENTO TERRITORIAL DE CORTAZAR, GTO.</t>
  </si>
  <si>
    <t>(Elaboración del Programa Municipal de Desarrollo Urbano y Ordenamiento Ecologico Territorial de Cortazar, Gto. / Habilitación del Manual de Procedimientos de la Dirección de Desarrollo Urbano y Ordenamiento Territorial de Cortazar, Gto. ) x 100</t>
  </si>
  <si>
    <t>Documento</t>
  </si>
  <si>
    <t>ACTIVIDAD 03</t>
  </si>
  <si>
    <t>COLABORACIÓN CON PERSONAL DE SISTEMAS PARA SU PUBLICACIÓN EN LA WEB.</t>
  </si>
  <si>
    <t>PUBLICACIÓN DEL PMDUOET EN LA WEB DE MUNICIPIO / MEJORAS EN LOS PLANES, PROGRAMAS O REGLAMENTOS QUE COMPETEN A ESTA DIRECCIÓN.</t>
  </si>
  <si>
    <t>ATIVIDAD 03</t>
  </si>
  <si>
    <t>(Publicación del PMDUOET en la WEB del Municipio / Mejoras en los planes, programas o reglamentos que competen a esta Dirección) x 100</t>
  </si>
  <si>
    <t>Publicación</t>
  </si>
  <si>
    <t>COMPONENTE 02</t>
  </si>
  <si>
    <t>REVISIÓN Y VIGILANCIA EN CADA UNO DE LOS REGLAMENTOS COMPETENTES A ESTA DIRECCIÓN.</t>
  </si>
  <si>
    <t>PORCENTAJE DE REGLAMENTOS APLICADOS ESTE AÑO EN ESTA DIRECCIÓN / PORCENTAJE DE REGLAMENTOS APLICADOS EN EL AÑO ANTERIOR.</t>
  </si>
  <si>
    <t>(Porcentaje de reglamentos aplicados en este año por esta Dirección / Porcentaje de reglamentos aplicados en el año anterior) x 100</t>
  </si>
  <si>
    <t>RECAUDACIÓN DE INFORMACIÓN PARA FORTALECIMIENTO DE PLANES.</t>
  </si>
  <si>
    <t>LEYES, PLANES O REGLAMENTOS HABILITADOS PARA ESTE PERIODO 2018-2021 / LEYES, PLANES O REGLAMENTOS INHABILITADOS EN EL PERIODO ANTERIOR.</t>
  </si>
  <si>
    <t>(Leyes, planes o reglamentos para este periodo 2018-2021 / Leyes, planes o reglamentos inhabilitados en el periodo anterior) x 100</t>
  </si>
  <si>
    <t>SUPERVICIÓN FISICA Y DIGITAL PARA DAR CONTIUNUIDAD A LEYES Y REGLAMENTOS.</t>
  </si>
  <si>
    <t>CONTINUIDAD DE LEYES Y REGLAMENTOS APLICADOS POR ESTA DIRECCIÓN / IMPLEMENTACIÓN DE NUEVAS LEYES O REGLAMENTOS PARA BENEFICIO DE ESTA DIRECCIÓN.</t>
  </si>
  <si>
    <t>(Continuidad de leyes y reglamentos aplicados por esta Dirección / Implementación de nuevas leyes o reglamentos para beneficio de esta Dirección) x 100</t>
  </si>
  <si>
    <t>Aplicación</t>
  </si>
  <si>
    <t>COMPONENTE 03</t>
  </si>
  <si>
    <t>CONTROL Y VIGILANCIA FISICA EN LAS ZONAS A CUBRIR.</t>
  </si>
  <si>
    <t>PORCENTAJE DE ÁREAS SUPERVISADAS Y NOTIFICADAS ESTE AÑO / PORCENTAJE DE ÁREAS SUPERVISADAS Y NOTIFICADAS EL AÑO ANTERIOR.</t>
  </si>
  <si>
    <t>(Porcentaje de áreas supervisadas y notificadas este año / Porcentaje de áreas supervisadas y notificadas el año anterior) x 100</t>
  </si>
  <si>
    <t>ATENCIÓN Y SEGUIMIENTO A LA PAREAS CONTROLADAS POR ESTA DEPENDENCIA.</t>
  </si>
  <si>
    <t>EQUIPAMIENTO Y CAPACITACIONES OBTENIDAS ESTE AÑO PARA ESTA DIRECCIÓN / EQUIPAMIENTO Y CAPACITACIONES OBTENIDAS EL AÑO ANTERIOR.</t>
  </si>
  <si>
    <t>(Equipamiento y capacitaciones obtenidas este año para esta Dirección / Equipamiento y capacitaciones obtenidas en el año anterior) x 100</t>
  </si>
  <si>
    <t>Equipamiento</t>
  </si>
  <si>
    <t>PARTICIPACIÓN SOCIAL DE CADA UNO DE LOS FUNCIONARIOS PUBLICOS.</t>
  </si>
  <si>
    <t>CALIDAD DE SERVICIO MOSTRADO POR EL PERSONAL DEL DEPARTAMENTO A LA CIUDADANIA / OBTENCIÓN DE MAYOR SERVICIO Y ATENCIÓN A LA CIUDADANIA.</t>
  </si>
  <si>
    <t>(Calidad de servicio mostrado por el personal del departamento a la ciudadania / Obtención de mayor servicio y atención ciudadana) x 100</t>
  </si>
  <si>
    <t>REVISIÓN Y VIGILANCIA ESTADISTICA DEL MUNICIPIO.</t>
  </si>
  <si>
    <t>CREACIÓN DE UN BANCO DE INFORMACIÓN ESTADISTICA / CREACIÓN DE UN BANCO DE PLANEACIÓN URBANA.</t>
  </si>
  <si>
    <t>(Creación de banco de información estadistica / Creación de banco de planeación urbana) x 100</t>
  </si>
  <si>
    <t>COMPONENTE 04</t>
  </si>
  <si>
    <t>REVISIÓN Y VIGILANCIA EN CADA UNO DE LOS REGLAMENTOS COMPETENTES A ESTA DIRECCIÓN PARA DAR AMPLITUD A NUEVOS DOCUMENTOS.</t>
  </si>
  <si>
    <t>CREACIÓN DEL PLAN DE DESARROLLO MUNICIPAL / APORTACIÓN DEL PLAN DE DESARROLLO MUNICIPAL A OTROS MUNICIPIOS.</t>
  </si>
  <si>
    <t>(Creación del Plan de Desarrollo Municipal / Aportación del Plan de Desarrollo Municipal a otros Municipios.) x 100</t>
  </si>
  <si>
    <t>PARTICIPACIÓN PUBLICA ENTRE SERVIDORES PUBLICOS.</t>
  </si>
  <si>
    <t>SESIÓN ENTRE PERSONAL DEL H. AYUNTAMIENTO PARA LA IMPLEMENTACIÓN DEL PLAN DE DESARROLLO MUNICIPAL.</t>
  </si>
  <si>
    <t>(Sesión entre el personal del H. Ayuntamiento para la implementación del Plan de Desarrollo Municipal.)</t>
  </si>
  <si>
    <t>COLABORACIÓN CON PERSONAL DE OTRAS DEPENDENCIAS COMO COMUNICACIÓN SOCIAL PARA SU PUBLICACIÓN EN PAGINA WEB.</t>
  </si>
  <si>
    <t>COLOCACIÓN DEL PLAN DE DESARROLLO MUNICIPAL EN LA PÁGINA WEB DEL MUNICIPIO.</t>
  </si>
  <si>
    <t>(Colocación del Plan de Desarrollo Municipal en la página WEB del Municipio.)</t>
  </si>
  <si>
    <t>E084</t>
  </si>
  <si>
    <t>MERCADO PUBLICO EFICIENTE</t>
  </si>
  <si>
    <t>2,2,6</t>
  </si>
  <si>
    <t>MERCADO PUBLICO MUNICIPAL</t>
  </si>
  <si>
    <t xml:space="preserve">CONTRIBUIR AL DESARROLLO DEL COMERCIO EN EL MUNICIPIO PONIENDO A DISPOSICIÓN MERCADOS CON ESPACIOS Y SERVICIOS ADECUADOS A COMERCIANTES Y COMPRADORES. </t>
  </si>
  <si>
    <t>PORCENTAJE DE SATISFACCIÓN DE LOS USUARIOS.</t>
  </si>
  <si>
    <t xml:space="preserve">NUMERO DE USUARIOS ENCUESTADOS QUE EXPRESARON SATISFACCIÓN CON EL SERVICIO RECIBIDO </t>
  </si>
  <si>
    <t>70% DE USUARIOS ENCUESTADOS QUE EXPRESARON SATISFACCIÓN CON EL SERVICIO RECIBIDO</t>
  </si>
  <si>
    <t>LOS COMERCIANTES,  COMPRADORES ADEMAS DE LOS  USUARIOS DE LOS MERCADOS PÚBLICOS DISPONEN DE ESPACIOS CON SERVICIOS ADECUADOS PARA EL DESARROLLO DE SUS ACTIVIDADES.</t>
  </si>
  <si>
    <t>DISPOSICIONES ADMINISTRATIVAS Y REGLAMENTOS VIGENTES</t>
  </si>
  <si>
    <t>REGLAMENTO DE DISPOSICIONES ACTUALIZADO</t>
  </si>
  <si>
    <t>1 REGLAMENTO Y DISPOSICIONES ADMINISTRATIVAS ACTUALIZADA</t>
  </si>
  <si>
    <t>REGLAMENTO</t>
  </si>
  <si>
    <t>LOS COMERCIANTES  ASI COMO LOS CLIENTES CUENTAN CON MERCADO, INCLUIDOS  SERVICIOS ADECUADOS.</t>
  </si>
  <si>
    <t>PORCENTAJE DE ESPACIOS OCUPADOS.</t>
  </si>
  <si>
    <t>NÚMERO DE ESPACIOS OCUPADOS EN EL PERIODO DE ENERO A JUNIO 2021</t>
  </si>
  <si>
    <t>90%  DE ESPACIOS OCUPADOS EN EL PERIODO</t>
  </si>
  <si>
    <t>FORTALECIMIENTO DE LA HACIENDA PUBLICA MUNICIPAL</t>
  </si>
  <si>
    <t>INDICE DE VARIACION EN EL MONTO DE LA RECAUDACION.</t>
  </si>
  <si>
    <t>INGRESOS RECAUDADOS EN EL AÑO 2021 COMPARARADOS CON LO RECAUDADO EN EL 2020</t>
  </si>
  <si>
    <t>INCREMENTO DEL 4%</t>
  </si>
  <si>
    <t>ACTUALIZAR LA NOMENCLATURA DE LOS LOCALES EN LOS MERCADOS PÚBLICOS MUNICIPALES, CON LA FINALIDAD DE GUARDAR UN ORDEN DE LOCALES AL INTERIOR DE ESTOS.</t>
  </si>
  <si>
    <t>PORCENTAJE DE LOCALES REGULARIZADOS</t>
  </si>
  <si>
    <t xml:space="preserve">CANTIDAD DE LOCALES REGULARIZADOS </t>
  </si>
  <si>
    <t>99.5%  DE LOCALES REGULARIZADOS.</t>
  </si>
  <si>
    <t>E0006</t>
  </si>
  <si>
    <t>CONTROL PRESUPUESTAL Y EJERCICIO DEL GASTO</t>
  </si>
  <si>
    <t>1.5.2</t>
  </si>
  <si>
    <t>TESORERIA MUNICIPAL</t>
  </si>
  <si>
    <t>Contribuir al incremento de la inversión pública mediante finanzas públicas sanas y garantizando la disponibilidad permanente de recursos para la prestación de servicios públicos y programas sociales para la población del municipio de Cortazar.</t>
  </si>
  <si>
    <t>Porcentaje de Recursos destinados a la inversión pública para la prestación de servicios públicos y programas sociales del total de los recursos de la Hacienda Pública Municipal.</t>
  </si>
  <si>
    <t>(Recursos destinados a inversión pública y programas prioritarios / Recursos Totales)*100</t>
  </si>
  <si>
    <t>Mayor o igual a 60%</t>
  </si>
  <si>
    <t>La Hacienda Pública Municipal  de Cortazar se  fortaleció financieramente.</t>
  </si>
  <si>
    <t>Tasa de variación porcentual de los ingresos propios recaudados del año anterior en relación a lo ingresos propios recaudados en el año actual.</t>
  </si>
  <si>
    <t>((Ingresos propios del año vigente / Ingresos propios del año anterior)-1)*100</t>
  </si>
  <si>
    <t>Mayor o igual a 10%</t>
  </si>
  <si>
    <t>Normas tributarias creadas y actualizadas.</t>
  </si>
  <si>
    <t>Porcentaje de normas tributarias creadas y actualizadas por la Administración Municipal.</t>
  </si>
  <si>
    <t>(Total de Iniciativas de normas fiscales aprobadas por el Ayuntamiento / Total de iniciativas de normas de ingresos pendientes)*100</t>
  </si>
  <si>
    <t>Mayor o igual a 80%</t>
  </si>
  <si>
    <t>Elaboración y presentación de las iniciativas de las normas fiscales.</t>
  </si>
  <si>
    <t>Porcentaje de iniciativas de normas fiscales elaboradas  y presentadas al Ayuntamiento.</t>
  </si>
  <si>
    <t>(Total de Iniciativas de normas de ingresos presentadas al Ayuntamiento / Total de iniciativas de normas de ingresos)*100</t>
  </si>
  <si>
    <t>Contribuyentes registrados y  actualizados.</t>
  </si>
  <si>
    <t>Porcentaje de cuentas de contribuyentes actualizados.</t>
  </si>
  <si>
    <t xml:space="preserve">(Total de Cuentas de contribuyentes actualizados / Cuentas de contribuyentes desactualizados totales) *100 </t>
  </si>
  <si>
    <t>Mayor o igual a 30%</t>
  </si>
  <si>
    <t>Depuración de los registros catastrales y bases de datos de contribuyentes.</t>
  </si>
  <si>
    <t>Porcentaje de cuentas de contribuyentes y sus bases de datos incorporadas al sistema Simprecad.</t>
  </si>
  <si>
    <t>(Total de Cuentas incorporadas al sistema Simprecad / Cuentas totales de contribuyentes) * 100</t>
  </si>
  <si>
    <t>Mayor o igual a 20%</t>
  </si>
  <si>
    <t>Procedimiento administrativo de ejecución fiscal implementado.</t>
  </si>
  <si>
    <t>Porcentaje de créditos fiscales recuperados.</t>
  </si>
  <si>
    <t>(Monto total de créditos fiscales recuperados / Monto de créditos fiscales totales)*100</t>
  </si>
  <si>
    <t>Aplicación de  notificaciones, avalúos y requerimientos a los contribuyentes .</t>
  </si>
  <si>
    <t>Porcentaje de notificaciones, avalúos, y requerimientos aplicados a contribuyentes.</t>
  </si>
  <si>
    <t>(Total de Notificaciones, avalúos y requerimientos aplicados / Notificaciones, avalúos y requerimientos totales del año) * 100</t>
  </si>
  <si>
    <t>Servidores públicos capacitados y actualizados.</t>
  </si>
  <si>
    <t>Porcentaje de Servidores públicos con capacitación en recaudación actualizada.</t>
  </si>
  <si>
    <t>(Total de Servidores públicos con capacitación en recaudación / Total de Servidores públicos responsables de la recaudación) *100</t>
  </si>
  <si>
    <t>Selección y programación de los capacitadores.</t>
  </si>
  <si>
    <t>Porcentaje de capacitaciones seleccionadas y programadas.</t>
  </si>
  <si>
    <t>(Total de capacitaciones programadas / Total de capacitaciones propuestas) *100</t>
  </si>
  <si>
    <t>E0002</t>
  </si>
  <si>
    <t>APOYOS OTORGADOS EN BENEFICIO DE LA CIUDADANIA.</t>
  </si>
  <si>
    <t>1,3,1</t>
  </si>
  <si>
    <t>ATENCION CIUDADANA</t>
  </si>
  <si>
    <t>Promover un mejor desarrollo en la calidad de vida en el municipio a través de apoyos  con la participación ciudadana</t>
  </si>
  <si>
    <t>Informe anual de labores del H. Ayuntamiento  referente a los apoyos dados a los habitantes del municipio</t>
  </si>
  <si>
    <t xml:space="preserve">Total de apoyos entregados a los habitantes del municipio </t>
  </si>
  <si>
    <t>APOYOS OTORGADOS EN BENEFICIO DE LA CIUDADANIA</t>
  </si>
  <si>
    <t xml:space="preserve"> El interés en participación, compañerismo y espíritu de trabajo en los apoyos o tramites en el rango de población de 1 a 65 años en aumento.</t>
  </si>
  <si>
    <t>(total de habitantes entre los 1 y los 65 años apoyados por la atención ciudadana en el año/total de habitantes entre los 1 y los 65 años apoyados por la atención ciudadana en el año anterior)-1*100</t>
  </si>
  <si>
    <t>Total de habitantes entre los 1 y los 65 años apoyados por la atención ciudadana</t>
  </si>
  <si>
    <t xml:space="preserve"> Comunicación entre los directivos y personal acerca de las funciones del departamento de forma adecuada</t>
  </si>
  <si>
    <t>(total de personas planeadas para dar apoyos en el año / total de personas planeadas para dar apoyos en el año anterior) -1 *100</t>
  </si>
  <si>
    <t>Total de personas planeadas para dar apoyos en el año</t>
  </si>
  <si>
    <t>Gestión para planificar y ordenar las funciones.</t>
  </si>
  <si>
    <t>(total de gestiones de eventos municipales con éxito realizadas/ total de gestiones de eventos municipales propuestos) *100</t>
  </si>
  <si>
    <t>Total de gestiones de eventos municipales con éxito realizadas</t>
  </si>
  <si>
    <t>Profesionalización de personal, directores y coordinadores impulsada.</t>
  </si>
  <si>
    <t>(total de capacitaciones dirigidos al personal de área/ total de capacitaciones al personal propuesto) *100</t>
  </si>
  <si>
    <t>Total de capacitaciones dirigidos al personal de área</t>
  </si>
  <si>
    <t xml:space="preserve"> Generación de interés a las autoridades en profesionalizar al personal de Atención Ciudadana </t>
  </si>
  <si>
    <t>(total de platicas de sensibilización al personal ortigadas/total de platicas de sensibilización al personal planeadas) * 100</t>
  </si>
  <si>
    <t xml:space="preserve">Total de platicas de sensibilización al personal </t>
  </si>
  <si>
    <t xml:space="preserve"> Implementación de opciones de capacitación al personal del área. </t>
  </si>
  <si>
    <t>Total de capacitaciones diferenciadas al personal realizadas</t>
  </si>
  <si>
    <t>Programas de atención a ciudadanos de nivel de pobreza implantados.</t>
  </si>
  <si>
    <t>(Total de proyectos de mejora interna en el área aplicados/ Total de proyectos de mejora en el área planeados) *100</t>
  </si>
  <si>
    <t>Total de proyectos de mejora interna en el área aplicados</t>
  </si>
  <si>
    <t xml:space="preserve">Diseño y elaboración de manuales de trabajo a base de cada situación o condición de la persona </t>
  </si>
  <si>
    <t xml:space="preserve">Elaboración de manuales de trabajo a base de cada situación o condición de la persona </t>
  </si>
  <si>
    <t xml:space="preserve">Información a la ciudadanía en la petición de apoyos. </t>
  </si>
  <si>
    <t>(total de personas informadas para solicitar apoyos realizados/total de personas informadas para solicitar apoyo planeados) * 100</t>
  </si>
  <si>
    <t>Total de personas informadas para solicitar apoyos realizados</t>
  </si>
  <si>
    <t>Coordinación interdepartamental con las áreas involucradas en los procesos</t>
  </si>
  <si>
    <t>Total de reuniones de trabajo con proyecto exitoso</t>
  </si>
  <si>
    <t>Promoción para la participación de la ciudadanía en actividades</t>
  </si>
  <si>
    <t>(total de eventos realizados entre delegados de la comunidades y participación ciudadana municipal realizadas/total de eventos realizados entre delegados de la comunidades y participación ciudadana municipal programadas) * 100</t>
  </si>
  <si>
    <t>Total de eventos realizados entre delegados de la comunidades y participación ciudadana municipal realizadas</t>
  </si>
  <si>
    <t>Interés por parte de las autoridades municipales</t>
  </si>
  <si>
    <t>(total de platicas realizadas al cabildo referente a las actividades ofertadas/total de platicas programadas al cabildo referente a las actividades ofertadas) * 100</t>
  </si>
  <si>
    <t>Total de platicas realizadas al cabildo referente a las actividades ofertadas</t>
  </si>
  <si>
    <t>G001, M001, K014</t>
  </si>
  <si>
    <t>Regulación, supervisión y aplicación de las políticas públicas en materia agropecuaria, acuícola y pesquera/ Actividades de apoyo administrativo / Otros proyectos de infraestructura social.</t>
  </si>
  <si>
    <t>3,2,1</t>
  </si>
  <si>
    <t xml:space="preserve">DIRECCION DE DESARROLLO AGOPECUARIO Y RURAL </t>
  </si>
  <si>
    <t xml:space="preserve">SE REDUJO LOS INDICES DE NECESIDAD DE LAS COMUNIDADES EN LAS UNIDADES  DE PRODUCCION </t>
  </si>
  <si>
    <t xml:space="preserve">PROGRMAS, APOYOS Y BENEFICIOS A LOS HABITANTES RURALES </t>
  </si>
  <si>
    <t>(PROGRAMAS,APOYOS Y BENEFICIOS PARA LOS HABITANTES RURALES)*100</t>
  </si>
  <si>
    <t xml:space="preserve">PRODUCTORES AGRICOLAS EN LAS COMUNIDADES DEL MUNICIPIO </t>
  </si>
  <si>
    <t xml:space="preserve">FORMULA EN BASE A HABITANTES POR APOYO EN BENEFICIO </t>
  </si>
  <si>
    <t>EJECUCION DE PROYECTOS DE LOS SERVICIOS BASICOS NECESARIOS  EN LAS COMUNIDADES</t>
  </si>
  <si>
    <t>INFRETRUCTURA PECUARIA, ORGANIZACIÓN Y PRODUCCION AGROPECUARIA EN EL AÑO</t>
  </si>
  <si>
    <t>(INFRETRUCTURA, ORGANIZACIÓN Y PRODUCCION AGROPECUARIA EN EL AÑO/ INFRESTRUCTURA , ORGANIZACIÓN Y PRODUCCION AGROPECUARIA EN EL AÑO ANTERIOR)*100</t>
  </si>
  <si>
    <t>APOYO PARA PRUDUCTORES</t>
  </si>
  <si>
    <t xml:space="preserve">FORMULA EN GESTION DE PROGRMAS QUE SE LLEVAN A CABO EN EL AÑO </t>
  </si>
  <si>
    <t>PROGRAMAS DE APOYO DE INFRESTRUCTURA BASICA RURAL</t>
  </si>
  <si>
    <t xml:space="preserve">INFRAESTRUCTURA BASICA RURAL </t>
  </si>
  <si>
    <t>(A/B)1*100</t>
  </si>
  <si>
    <t>(TOTAL DE PROGRAMAS APOYADOS/TOTAL DE PROGRAMAS IMPLEMENTADOS )*100</t>
  </si>
  <si>
    <t>BENEFICIARIOS RURALES PARA UNA MEJOR CALIDAD DE VIDA</t>
  </si>
  <si>
    <t xml:space="preserve">TOTAL DE PROGRAMA EN APOYO PARA LOS BENEFICIARIOS RURALES EN CUANTO PROGRMAS SOCIALES </t>
  </si>
  <si>
    <t>COORDINACIÓN, GESTION Y PROCESOS ENTRE GOBIERNO MUNICIPAL, ESTATAL Y FEDERAL</t>
  </si>
  <si>
    <t>COORDINACION,GESTION Y PROCESOS ADMINISTRATIVOS</t>
  </si>
  <si>
    <t>(TOTAL DE GESTIONES CON CONVENIOS Y ACUERDOS REALIZADOS/TOTLA DE PROCESOS RELIZADOS)*100</t>
  </si>
  <si>
    <t xml:space="preserve">APOYO DE PROCESOS ADMINISTRATIVOS </t>
  </si>
  <si>
    <t xml:space="preserve">FORMILA EN BASE AL TOTAL DE TIEMPO DE GESTION DE CONVENIOS </t>
  </si>
  <si>
    <t>EJECUCION DE PROYECTOS DE INFRESTRUCTURA EN LAS COMUNIDADES RURALES</t>
  </si>
  <si>
    <t xml:space="preserve">EJECUCION DE PROYECTOS DE INFRAESTURCTURA </t>
  </si>
  <si>
    <t>(TOTAL DE PROYECTOS PLANEADOS/TOTAL DE PROYECTOS REALIZADOS)*100</t>
  </si>
  <si>
    <t>INFRAESTRUCUTRA RURAL</t>
  </si>
  <si>
    <t xml:space="preserve">FORMULA DE PROYECTOS DE INFRAESTRUCTURA BASICA DE PRORIDAD </t>
  </si>
  <si>
    <t xml:space="preserve">PROGRAMAS DE APOYO DE INFRESTRUCTURA AGRICOLA RURAL </t>
  </si>
  <si>
    <t>PROGRMAS CAMINOS SACA-COSECHAS</t>
  </si>
  <si>
    <t>(TOTAL DE PROGRAMAS AGRICOLAS INTEGRADOS/TOTAL DE PROGRAMAS AGRICOLAS IMPLEMENTADOS)1*100</t>
  </si>
  <si>
    <t xml:space="preserve">APOYO PARA FACIL ACCESO A LAS ZONAS DE TANSITO AGRICOLA </t>
  </si>
  <si>
    <t>FORMULA EN BASE A TOTAL DE PROGRAMAS DE INFRAESTRUCTURA DE ACCESO A ZONA CULTIVO</t>
  </si>
  <si>
    <t xml:space="preserve">ACTIVIDADES DE ORIENTACION A PRODUCTORES AGRICOLAS </t>
  </si>
  <si>
    <t>APOYO DE ACESORAMIENTO AGRICOLA</t>
  </si>
  <si>
    <t>(TOTAL DE REUNIONES REALIZADAS/TOTAL DE PRODUCTORES INSCRITOS EN EL PROGRAMA)1*100</t>
  </si>
  <si>
    <t xml:space="preserve">REUNIONES PARA EL INFORMACION DE  EL DESEMPEÑO </t>
  </si>
  <si>
    <t xml:space="preserve">FORMULA EN BASE A TOTAL DE REUNIONES INFORMATIVAS PARA UN MEJOR DESEMPEÑO AGRICOLA </t>
  </si>
  <si>
    <t>PRGRAMAS Y APOYOS A LOS AGRICULTORES BENEFICIARIOS</t>
  </si>
  <si>
    <t>PROGRAMAS ALTERNATIVOS</t>
  </si>
  <si>
    <t>(TOTAL DE PROGRAMAS Y APOYOS /TOTAL DE PROGRAMAS Y APOYOS IMPLEMENTADOS )*100</t>
  </si>
  <si>
    <t xml:space="preserve">APOYOS DE INFORMACION DE GESTION DE PROGRAMAS ALTERNATIVOS </t>
  </si>
  <si>
    <t>APOYO DE GESTION DE PROGRAMAS ALTERNATIVOS SOCIALES Y AGRICOLAS</t>
  </si>
  <si>
    <t xml:space="preserve">RUNIONES Y CAPACITACIONES NEGADAS POR PARTE DE SECTOR SALUD POR CONTINGENCIA   </t>
  </si>
  <si>
    <t>APOYO DE INFORMACION DEL AGUA POTABLE RURAL</t>
  </si>
  <si>
    <t>(TOTAL DE REUNIONES REALIZADAS/TOTAL DE CAPACITACIONES )1*100</t>
  </si>
  <si>
    <t xml:space="preserve">APOYO EN REUNIONES Y APOYOS ADMINISTRATIVOS AGUA RURAL </t>
  </si>
  <si>
    <t xml:space="preserve"> EN BASE DE REUNIONES CON COMITES DE AGUA POTABLE, DELEGADOS PARA INFORMACION DE APOYOS </t>
  </si>
  <si>
    <t xml:space="preserve">IMPLEMENTOS MANUALES  Y PROSEDIMIENTOS BAJO NORMATIVA DE GOBIERNO </t>
  </si>
  <si>
    <t xml:space="preserve">PROGRMAS PARA TECNIFICACION DEL CAMPO </t>
  </si>
  <si>
    <t xml:space="preserve">(TOTAL DE PROCESOS MANUALES/TOTAL PROCESOS ELABORADOS )1*100 </t>
  </si>
  <si>
    <t xml:space="preserve">BENEFICIARIOS RURALES TECTIFICACION DEL CAMPO </t>
  </si>
  <si>
    <t xml:space="preserve">FORMULA EN BASE A BENEFICIARIOS INSCRITOS Y APOYO EN PROCESOS DE GESTION </t>
  </si>
  <si>
    <t xml:space="preserve">EJECUCION DE PROCESOS DE PROYECTOS DE DESARROLLO EN EL MUNICIPIO </t>
  </si>
  <si>
    <t xml:space="preserve">PROCESOS ADMINISTRATIVOS </t>
  </si>
  <si>
    <t>(A)*100</t>
  </si>
  <si>
    <t>(NUMERO DE PERSONAS INTEGRADAS EN EL PROGRAMA/NUMERO DE PERSONAS BENEFICIADAS EN EL PROGRAMA)1*100</t>
  </si>
  <si>
    <t xml:space="preserve">PROCESOS ADMINISTRATIVOS  </t>
  </si>
  <si>
    <t>FORMULA DE PROCESOS DE ADMINISTRACION GESTION Y EJECUCION DE PROGRMAS RURALES</t>
  </si>
  <si>
    <t>G001, M001, K015</t>
  </si>
  <si>
    <t>3,2,2</t>
  </si>
  <si>
    <t xml:space="preserve">PROGRAMA DE FERTILIZANTE 2020 </t>
  </si>
  <si>
    <t xml:space="preserve">APOYO AGRICOLA A BAJO COSTO </t>
  </si>
  <si>
    <t>(TOTAL DE PROSECOS ADMINISTRATIVOS /TOTAL DE DOCUMENTACION DE BENEFICIOARIOS APOYADOS )1*100</t>
  </si>
  <si>
    <t xml:space="preserve">APOYO ECONOMICO DE SEMILLA TEMPORALERA </t>
  </si>
  <si>
    <t xml:space="preserve">APOYO DE FERTILIZANTE A BAJO COSTO PARAUNA MEJOR PRODUCTUVIDAD AGRICOLA </t>
  </si>
  <si>
    <t>E003</t>
  </si>
  <si>
    <t>DIFUSION DE OBRAS, PROGRAMAS Y ACCIONES</t>
  </si>
  <si>
    <t>1,8,3</t>
  </si>
  <si>
    <t>COMUNICACION SOCIAL</t>
  </si>
  <si>
    <t>CONTRIUIR A DIFUNDIR LAS OBRAS, PROGRAMAS Y ACCIONES DE LA ADMINISTRACIÓN MUNICIPAL EN BENEFICIO DE LA POBLACIÓN</t>
  </si>
  <si>
    <t>PERCECPCIÓN POSITIVA</t>
  </si>
  <si>
    <t>(A / B) * 100</t>
  </si>
  <si>
    <t xml:space="preserve">TOTAL DE ENCUESTAS POSITIVAS </t>
  </si>
  <si>
    <t xml:space="preserve">100% TOTAL DE ENCUESTAS POSITIVAS </t>
  </si>
  <si>
    <t xml:space="preserve">EL CIUDADANO ESTA INFORMADO DE LAS OBRAS, PROGRAMAS Y ACCIONES QUE SE REALICEN EN SU BENEFICIO </t>
  </si>
  <si>
    <t>CAMAPAÑAS DE PULICDAD EN MEDIOS ELECTRÓNICOS, IMPRESOS, RADIO Y TELEVISIÓN</t>
  </si>
  <si>
    <t>CAMPAÑAS</t>
  </si>
  <si>
    <t>75 NUMERO DE CAMPAÑAS</t>
  </si>
  <si>
    <t>SEGUIMIENTO  DE PUBLICACIONES EN LOS ESPACIOS PUBLICITARIOS</t>
  </si>
  <si>
    <t>VERIFICACIÓN DE PUBLICACIÓN</t>
  </si>
  <si>
    <t>NOTAS  PUBLICADOS  EN LOS DISTINTOS MEDIOS DE COMUNICACIÓN  POSITIVAS  SOBRE EL MUNICIPIO</t>
  </si>
  <si>
    <t>1,500 NOTAS PUBLICADAS EN SENTIDO POSITIVO</t>
  </si>
  <si>
    <t>NOTAS</t>
  </si>
  <si>
    <t xml:space="preserve">CREACIÓN Y EDICIÓN DE LA PUBLICIDAD PARA ESPECTACULARES, PENDONES, PERIÓDICOS, REVISTAS Y REDES SOCIALES </t>
  </si>
  <si>
    <t>DISEÑO PUBLICITARIO</t>
  </si>
  <si>
    <t>PRODUCTOS DE CAMPAÑA REALIZADOS</t>
  </si>
  <si>
    <t>140 PRODUCTOS DE CAMPAÑA REALIZADOS</t>
  </si>
  <si>
    <t>ASESORÍA EN MATERIA DE ESTRATEGÍAS DE COMUNICACIÓN DIRIGIDA AL PRESIDENTE MUNUICIPAL Y DIRECTORES</t>
  </si>
  <si>
    <t>FORTALECIMIENTO INSTITUCIONAL</t>
  </si>
  <si>
    <t>CURSOS DE MATERIA COMUNICACIÓN</t>
  </si>
  <si>
    <t>8 CURSOS EN MATERIA DE COMUNICACIÓN</t>
  </si>
  <si>
    <t>CURSOS</t>
  </si>
  <si>
    <t>REALIZACIÓN DE COMUNICADOS POR LOS DIRECTORES PARA PRENSA IMPRESA Y ELECTRÓNICA</t>
  </si>
  <si>
    <t>NOTAS POSITIVAS</t>
  </si>
  <si>
    <t>NOTAS ELABORADAS ANUALMENTE</t>
  </si>
  <si>
    <t>300 NOTAS ELABORADAS ANUALMENTE</t>
  </si>
  <si>
    <t>NOTAS PUBLICADAS</t>
  </si>
  <si>
    <t>G</t>
  </si>
  <si>
    <t>G001</t>
  </si>
  <si>
    <t>Actividades destinadas a la reglamentacion, verificacion e inspeccion de las actividades economicas y de los agentes del sector privado, social y publica</t>
  </si>
  <si>
    <t>2.2.7,    2.2.6,   2.2.1</t>
  </si>
  <si>
    <t>DIRECCION DE OBRAS PUBLICAS</t>
  </si>
  <si>
    <t>GESTIONES APROBADAS</t>
  </si>
  <si>
    <t>TERMINACION DE OBRAS EN TIEMPO</t>
  </si>
  <si>
    <t>TOTAL DE PROYECTOS REALIZADOS</t>
  </si>
  <si>
    <t>CAPACITACIONES REALIZADAS</t>
  </si>
  <si>
    <t>TOTAL DE ZONAS BENEFICIADAS</t>
  </si>
  <si>
    <t>TOTAL DE PROYECTOS PROMOCIONADOS</t>
  </si>
  <si>
    <t>TOTAL DE ACCIONES DE DIFUSION</t>
  </si>
  <si>
    <t>TOTAL DE ACCIONES DE PROMOCION</t>
  </si>
  <si>
    <t>TOTAL DE PROYECTOS CERRADOS</t>
  </si>
  <si>
    <t xml:space="preserve">Correcta gestión de presupuesto para terminación de obras </t>
  </si>
  <si>
    <t>cantidad de gestiones aprobadas/cantidad de gestiones realizadas *100</t>
  </si>
  <si>
    <t xml:space="preserve">Bajo número de obras publicas con retraso   en la cabecera municipal </t>
  </si>
  <si>
    <t>cantidad de obras ejecutadas/cantidad de obras proyectadas *100</t>
  </si>
  <si>
    <t xml:space="preserve">Buena supervisión de obras publicas </t>
  </si>
  <si>
    <t>(total de obras cumplidas en tiempo y forma /total de obras establecidas con su fecha de terminación )*100</t>
  </si>
  <si>
    <t xml:space="preserve"> Cumplimiento de proyectos ejecutivos planeados </t>
  </si>
  <si>
    <t>(total de proyectos realizado/ total de proyectos planeados)*100</t>
  </si>
  <si>
    <t xml:space="preserve">Suficiente personal para realizar los análisis necesarios para gestionar recursos para el inicio de construcción de las obras </t>
  </si>
  <si>
    <t>(Total de capacitaciones realizadas / total de capacitaciones planeadas) *100</t>
  </si>
  <si>
    <t xml:space="preserve">Buena gestión de recursos para zonas donde se cuente con mas beneficiarios </t>
  </si>
  <si>
    <t>(Total de zonas beneficiadas / total de zonas planificadas) *100</t>
  </si>
  <si>
    <t>Buena difusión al solicitar  información de los programas sociales del municipio.</t>
  </si>
  <si>
    <t>Excelente seguimiento a programas de obra mediante redes sociales.</t>
  </si>
  <si>
    <t>Total de acciones de publicitadas /Total de acciones programados / *100</t>
  </si>
  <si>
    <t>COMPONENTE 5</t>
  </si>
  <si>
    <t>Cierre puntual de documentación.</t>
  </si>
  <si>
    <t>Total de acciones de cierre  *100</t>
  </si>
  <si>
    <t>E072</t>
  </si>
  <si>
    <t>SERVICIOS PUBLICOS MUNICIPALES 2021</t>
  </si>
  <si>
    <t>SERVICIOS MUNICIPALES</t>
  </si>
  <si>
    <t>Reducir la cantidad de RSU del relleno sanitario en el municipio,optimizar</t>
  </si>
  <si>
    <t>SECRETARIA DEL MEDIO AMBIENTE Y ORDENAMIENTO TERRITORIAL</t>
  </si>
  <si>
    <t>UNA DECIMA PORCENTUAL MAYOR</t>
  </si>
  <si>
    <t>INTERES DE ACTUALIZACION Y MODERNIZACION  DE EQUIPO  EN EL MANEJO RSU DEL DSMP EN LA CABECERA MUNICIPAL Y PRINCIPALES COMUNIDADES, MEJORADO.</t>
  </si>
  <si>
    <t>(TOTAL DE UNIDADES UTILIZADAS EN EL AÑO/ TOTAL DE UNIDADES PLANEADAS DURANTE EL AÑO)*100</t>
  </si>
  <si>
    <t>((A/B))*100</t>
  </si>
  <si>
    <t>(TOTAL DE UNIDADES UTILIZADAS EN EL AÑO/ TOTAL DE UNIDADES PLANEADAS DURANTE EL AÑO)</t>
  </si>
  <si>
    <t>ESTADO  ACTUAL MECANICO DEL   PARQUE  VEHICULAR RECOLECTOR</t>
  </si>
  <si>
    <t>(TOTAL DE UNIDADES UTILIZADAS EN EL AÑO CON EL MECANICO/ TOTAL DE UNIDADES PLANEADAS DURANTE EL AÑO)*100</t>
  </si>
  <si>
    <t>EQUIPO EN REMOCION  COMPATACION Y REACOMODAMIENTO DE LOS RSU</t>
  </si>
  <si>
    <t>PERSONAL PARA LA GESTION DE RECURSOS DE DSMP (VEHICULOS Y EQUIPO PESADO)</t>
  </si>
  <si>
    <t>(TOTAL DE PERSONAL UTILIZADO PARA GESTIONAR EN EL AÑO/ TOTAL DE PERSONAL PLANEADO DURANTE EL AÑO)*100</t>
  </si>
  <si>
    <t>(TOTAL DE PERSONAL UTILIZADO PARA GESTIONAR EN EL AÑO/ TOTAL DE PERSONAL PLANEADO DURANTE EL AÑO)</t>
  </si>
  <si>
    <t xml:space="preserve"> INVERSION  EN MATERIALES  EN EL RELLENO SANITARIO PARA DEPOSITO  FINAL RSU</t>
  </si>
  <si>
    <t>(TOTAL DE PROYECTOS PARA GESTIONAR EN EL AÑO/ TOTAL DE PROYECTOS PLANEADO DURANTE EL AÑO)*100</t>
  </si>
  <si>
    <t>(TOTAL DE PROYECTOS PARA GESTIONAR EN EL AÑO/ TOTAL DE PROYECTOS PLANEADO DURANTE EL AÑO)</t>
  </si>
  <si>
    <t>TRASO DE CAMINOS EN EL AREA PERIMETRAL  RSU</t>
  </si>
  <si>
    <t>REACOMODO DE CAMINO EN EL AREA PERIMENTAL RSU</t>
  </si>
  <si>
    <t xml:space="preserve"> CALIDAD EN LA INSTALACION PARA EL USO DEL PERSONAL</t>
  </si>
  <si>
    <t>CALIDAD EN LA INSTALACION PARA EL USO DEL PERSONAL</t>
  </si>
  <si>
    <t>(TOTAL DE PROYECTOS PARA GESTIONAR EN EL AÑO/ TOTAL DE PROYECTOS PLANEADO DURANTE EL AÑO)-1*100</t>
  </si>
  <si>
    <t>MUNICIPIO DE CORTAZAR
INDICADORES DE RESULTADOS
DEL 1 DE ENERO AL 31 DE DICIEMBRE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</si>
</sst>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4" formatCode="_-[$€-2]* #,##0.00_-;\-[$€-2]* #,##0.00_-;_-[$€-2]* &quot;-&quot;??_-"/>
    <numFmt numFmtId="165" formatCode="0.0%"/>
    <numFmt numFmtId="166" formatCode="&quot;$&quot;#,##0.00"/>
  </numFmts>
  <fonts count="25"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
      <sz val="9"/>
      <color indexed="81"/>
      <name val="Tahoma"/>
      <family val="2"/>
    </font>
    <font>
      <b/>
      <sz val="9"/>
      <color indexed="81"/>
      <name val="Tahoma"/>
      <family val="2"/>
    </font>
    <font>
      <sz val="8"/>
      <color rgb="FF323232"/>
      <name val="Arial"/>
      <family val="2"/>
    </font>
    <font>
      <sz val="7"/>
      <color theme="1"/>
      <name val="Arial"/>
      <family val="2"/>
    </font>
    <font>
      <sz val="8"/>
      <color theme="1"/>
      <name val="Calibri"/>
      <family val="2"/>
      <scheme val="minor"/>
    </font>
    <font>
      <sz val="8"/>
      <color rgb="FFFF0000"/>
      <name val="Arial"/>
      <family val="2"/>
    </font>
    <font>
      <sz val="8"/>
      <color rgb="FF000000"/>
      <name val="Arial"/>
      <family val="2"/>
    </font>
    <font>
      <b/>
      <sz val="8"/>
      <color rgb="FF000000"/>
      <name val="Arial"/>
      <family val="2"/>
    </font>
    <font>
      <sz val="8"/>
      <name val="Arial"/>
      <family val="2"/>
    </font>
    <font>
      <sz val="8"/>
      <color indexed="8"/>
      <name val="Arial"/>
      <family val="2"/>
    </font>
    <font>
      <sz val="11"/>
      <color rgb="FF9C5700"/>
      <name val="Calibri"/>
      <family val="2"/>
      <scheme val="minor"/>
    </font>
    <font>
      <sz val="8"/>
      <color rgb="FF9C5700"/>
      <name val="Arial"/>
      <family val="2"/>
    </font>
  </fonts>
  <fills count="16">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rgb="FF0070C0"/>
        <bgColor indexed="64"/>
      </patternFill>
    </fill>
    <fill>
      <patternFill patternType="solid">
        <fgColor theme="0"/>
        <bgColor indexed="64"/>
      </patternFill>
    </fill>
    <fill>
      <patternFill patternType="solid">
        <fgColor rgb="FFF9F9F9"/>
        <bgColor indexed="64"/>
      </patternFill>
    </fill>
    <fill>
      <patternFill patternType="solid">
        <fgColor rgb="FFFFFFFF"/>
        <bgColor rgb="FFFFFFFF"/>
      </patternFill>
    </fill>
    <fill>
      <patternFill patternType="solid">
        <fgColor theme="0"/>
        <bgColor rgb="FF00FFFF"/>
      </patternFill>
    </fill>
    <fill>
      <patternFill patternType="solid">
        <fgColor rgb="FFFFEB9C"/>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20">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9" fontId="12" fillId="0" borderId="0" applyFont="0" applyFill="0" applyBorder="0" applyAlignment="0" applyProtection="0"/>
    <xf numFmtId="44" fontId="12" fillId="0" borderId="0" applyFont="0" applyFill="0" applyBorder="0" applyAlignment="0" applyProtection="0"/>
    <xf numFmtId="0" fontId="23" fillId="15" borderId="0" applyNumberFormat="0" applyBorder="0" applyAlignment="0" applyProtection="0"/>
  </cellStyleXfs>
  <cellXfs count="166">
    <xf numFmtId="0" fontId="0" fillId="0" borderId="0" xfId="0"/>
    <xf numFmtId="0" fontId="6" fillId="0" borderId="0" xfId="0" applyFont="1" applyAlignment="1">
      <alignment horizontal="justify" vertical="top" wrapText="1"/>
    </xf>
    <xf numFmtId="0" fontId="5" fillId="2" borderId="0" xfId="8" applyFont="1" applyFill="1" applyBorder="1" applyAlignment="1">
      <alignment horizontal="justify" vertical="top" wrapText="1"/>
    </xf>
    <xf numFmtId="0" fontId="7" fillId="0" borderId="0" xfId="0" applyFont="1" applyAlignment="1">
      <alignment horizontal="justify" vertical="top" wrapText="1"/>
    </xf>
    <xf numFmtId="0" fontId="5" fillId="3" borderId="0" xfId="8" applyFont="1" applyFill="1" applyBorder="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10" fillId="0" borderId="0" xfId="0" applyFont="1" applyAlignment="1">
      <alignment horizontal="center" vertical="top"/>
    </xf>
    <xf numFmtId="0" fontId="3" fillId="7" borderId="1" xfId="16" applyFont="1" applyFill="1" applyBorder="1" applyAlignment="1">
      <alignment horizontal="center" vertical="center" wrapText="1"/>
    </xf>
    <xf numFmtId="0" fontId="3" fillId="9" borderId="1" xfId="16" applyFont="1" applyFill="1" applyBorder="1" applyAlignment="1">
      <alignment horizontal="center" vertical="center" wrapText="1"/>
    </xf>
    <xf numFmtId="9" fontId="0" fillId="0" borderId="1" xfId="17" applyFont="1" applyFill="1" applyBorder="1" applyAlignment="1">
      <alignment horizontal="center" vertical="center"/>
    </xf>
    <xf numFmtId="0" fontId="0" fillId="11"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 fontId="8" fillId="6" borderId="1" xfId="16" applyNumberFormat="1" applyFont="1" applyFill="1" applyBorder="1" applyAlignment="1">
      <alignment horizontal="center" vertical="center" wrapText="1"/>
    </xf>
    <xf numFmtId="0" fontId="8" fillId="6" borderId="1" xfId="16" applyFont="1" applyFill="1" applyBorder="1" applyAlignment="1">
      <alignment horizontal="center" vertical="center" wrapText="1"/>
    </xf>
    <xf numFmtId="0" fontId="8" fillId="4" borderId="1" xfId="0" applyFont="1" applyFill="1" applyBorder="1" applyAlignment="1">
      <alignment horizontal="center" vertical="center" wrapText="1"/>
    </xf>
    <xf numFmtId="0" fontId="0" fillId="11" borderId="1" xfId="0" applyFont="1" applyFill="1" applyBorder="1" applyAlignment="1" applyProtection="1">
      <alignment horizontal="center" vertical="center"/>
      <protection locked="0"/>
    </xf>
    <xf numFmtId="0" fontId="0" fillId="11" borderId="1" xfId="0" applyFont="1" applyFill="1" applyBorder="1" applyAlignment="1">
      <alignment horizontal="center" vertical="center"/>
    </xf>
    <xf numFmtId="9" fontId="0" fillId="11" borderId="1" xfId="0" applyNumberFormat="1" applyFont="1" applyFill="1" applyBorder="1" applyAlignment="1">
      <alignment horizontal="center" vertical="center"/>
    </xf>
    <xf numFmtId="9" fontId="0" fillId="11" borderId="1" xfId="0" applyNumberFormat="1" applyFont="1" applyFill="1" applyBorder="1" applyAlignment="1">
      <alignment horizontal="center" vertical="center" wrapText="1"/>
    </xf>
    <xf numFmtId="0" fontId="0" fillId="11" borderId="1" xfId="0" applyFill="1" applyBorder="1" applyAlignment="1" applyProtection="1">
      <alignment horizontal="center" vertical="center"/>
      <protection locked="0"/>
    </xf>
    <xf numFmtId="0" fontId="0" fillId="11" borderId="1" xfId="0" applyFill="1" applyBorder="1" applyAlignment="1">
      <alignment horizontal="center" vertical="center"/>
    </xf>
    <xf numFmtId="0" fontId="0" fillId="11" borderId="1" xfId="0" applyFont="1" applyFill="1" applyBorder="1" applyAlignment="1">
      <alignment vertical="center" wrapText="1"/>
    </xf>
    <xf numFmtId="0" fontId="0" fillId="11" borderId="1" xfId="0"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0" fillId="0" borderId="1" xfId="0" applyFont="1" applyBorder="1" applyAlignment="1">
      <alignment horizontal="center" vertical="center"/>
    </xf>
    <xf numFmtId="0" fontId="0" fillId="10" borderId="1" xfId="0" applyFont="1" applyFill="1" applyBorder="1" applyAlignment="1">
      <alignment horizontal="center" vertical="center"/>
    </xf>
    <xf numFmtId="0" fontId="0" fillId="0" borderId="1" xfId="0" applyFont="1" applyBorder="1" applyAlignment="1">
      <alignment horizontal="center" vertical="center" wrapText="1"/>
    </xf>
    <xf numFmtId="0" fontId="0" fillId="0" borderId="1" xfId="0" applyFont="1" applyBorder="1" applyAlignment="1" applyProtection="1">
      <alignment horizontal="center" vertical="center" wrapText="1"/>
      <protection locked="0"/>
    </xf>
    <xf numFmtId="9" fontId="0" fillId="0" borderId="1" xfId="0" applyNumberFormat="1" applyFont="1" applyBorder="1" applyAlignment="1">
      <alignment horizontal="center" vertical="center" wrapText="1"/>
    </xf>
    <xf numFmtId="0" fontId="0" fillId="0" borderId="1" xfId="0" applyFont="1" applyBorder="1" applyAlignment="1" applyProtection="1">
      <alignment vertical="center" wrapText="1"/>
      <protection locked="0"/>
    </xf>
    <xf numFmtId="0" fontId="0" fillId="0" borderId="1" xfId="0" applyFont="1" applyBorder="1" applyAlignment="1" applyProtection="1">
      <alignment horizontal="left" vertical="center" wrapText="1"/>
      <protection locked="0"/>
    </xf>
    <xf numFmtId="0" fontId="0" fillId="0" borderId="1" xfId="0" applyFont="1" applyBorder="1" applyAlignment="1">
      <alignment vertical="center" wrapText="1"/>
    </xf>
    <xf numFmtId="9" fontId="0" fillId="0" borderId="1" xfId="0" applyNumberFormat="1" applyFont="1" applyBorder="1" applyAlignment="1">
      <alignment horizontal="center" vertical="center"/>
    </xf>
    <xf numFmtId="49" fontId="0" fillId="0" borderId="1" xfId="0" applyNumberFormat="1" applyFont="1" applyBorder="1" applyAlignment="1">
      <alignment horizontal="center" vertical="center" wrapText="1"/>
    </xf>
    <xf numFmtId="10" fontId="0" fillId="0" borderId="1" xfId="0" applyNumberFormat="1" applyFont="1" applyBorder="1" applyAlignment="1">
      <alignment horizontal="center" vertical="center"/>
    </xf>
    <xf numFmtId="49" fontId="0" fillId="11" borderId="1" xfId="0" applyNumberFormat="1" applyFont="1" applyFill="1" applyBorder="1" applyAlignment="1">
      <alignment horizontal="center" vertical="center" wrapText="1"/>
    </xf>
    <xf numFmtId="0" fontId="0" fillId="0" borderId="1" xfId="0" applyFont="1" applyBorder="1" applyAlignment="1" applyProtection="1">
      <alignment horizontal="center" vertical="center"/>
      <protection locked="0"/>
    </xf>
    <xf numFmtId="0" fontId="0" fillId="9" borderId="1" xfId="0" applyFont="1" applyFill="1" applyBorder="1" applyAlignment="1">
      <alignment horizontal="center" vertical="center"/>
    </xf>
    <xf numFmtId="0" fontId="0" fillId="9" borderId="1" xfId="0" applyFont="1" applyFill="1" applyBorder="1" applyAlignment="1">
      <alignment horizontal="center" vertical="center" wrapText="1"/>
    </xf>
    <xf numFmtId="4" fontId="0" fillId="0" borderId="1" xfId="0" applyNumberFormat="1" applyFont="1" applyBorder="1" applyAlignment="1">
      <alignment horizontal="center" vertical="center"/>
    </xf>
    <xf numFmtId="0" fontId="0" fillId="0" borderId="1" xfId="0" applyFont="1" applyBorder="1" applyAlignment="1">
      <alignment horizontal="left" vertical="center" wrapText="1"/>
    </xf>
    <xf numFmtId="44" fontId="19" fillId="0" borderId="1" xfId="0" applyNumberFormat="1" applyFont="1" applyBorder="1" applyAlignment="1">
      <alignment horizontal="center" vertical="center" wrapText="1"/>
    </xf>
    <xf numFmtId="0" fontId="10" fillId="0" borderId="1" xfId="0" applyFont="1" applyBorder="1" applyAlignment="1">
      <alignment horizontal="center" vertical="center"/>
    </xf>
    <xf numFmtId="0" fontId="19" fillId="0" borderId="1" xfId="0" applyFont="1" applyBorder="1" applyAlignment="1">
      <alignment horizontal="center" vertical="center" wrapText="1"/>
    </xf>
    <xf numFmtId="9" fontId="0" fillId="0" borderId="1" xfId="17" applyFont="1" applyFill="1" applyBorder="1" applyAlignment="1" applyProtection="1">
      <alignment horizontal="center" vertical="center"/>
      <protection locked="0"/>
    </xf>
    <xf numFmtId="0" fontId="19" fillId="0" borderId="1" xfId="0" applyFont="1" applyBorder="1" applyAlignment="1">
      <alignment horizontal="justify" vertical="center" wrapText="1"/>
    </xf>
    <xf numFmtId="0" fontId="10" fillId="0" borderId="1" xfId="0" applyFont="1" applyBorder="1" applyAlignment="1">
      <alignment horizontal="center" vertical="center" wrapText="1"/>
    </xf>
    <xf numFmtId="0" fontId="19" fillId="0" borderId="1" xfId="0" applyFont="1" applyBorder="1" applyAlignment="1">
      <alignment horizontal="left" vertical="center" wrapText="1"/>
    </xf>
    <xf numFmtId="9" fontId="19" fillId="0" borderId="1" xfId="0" applyNumberFormat="1" applyFont="1" applyBorder="1" applyAlignment="1">
      <alignment horizontal="center" vertical="center" wrapText="1"/>
    </xf>
    <xf numFmtId="9" fontId="20" fillId="0" borderId="1" xfId="0" applyNumberFormat="1" applyFont="1" applyBorder="1" applyAlignment="1">
      <alignment horizontal="center" vertical="center" wrapText="1"/>
    </xf>
    <xf numFmtId="0" fontId="0" fillId="0" borderId="1" xfId="0" applyFont="1" applyBorder="1" applyAlignment="1">
      <alignment horizontal="left" vertical="center"/>
    </xf>
    <xf numFmtId="0" fontId="0" fillId="0" borderId="1" xfId="0" applyFont="1" applyBorder="1" applyAlignment="1">
      <alignment vertical="center"/>
    </xf>
    <xf numFmtId="0" fontId="12" fillId="11" borderId="1" xfId="7" applyFont="1" applyFill="1" applyBorder="1" applyAlignment="1">
      <alignment horizontal="center" vertical="center" wrapText="1"/>
    </xf>
    <xf numFmtId="0" fontId="21" fillId="11" borderId="1" xfId="0" applyFont="1" applyFill="1" applyBorder="1" applyAlignment="1">
      <alignment horizontal="center" vertical="center" wrapText="1"/>
    </xf>
    <xf numFmtId="0" fontId="21" fillId="11" borderId="1" xfId="0" applyFont="1" applyFill="1" applyBorder="1" applyAlignment="1">
      <alignment horizontal="left" vertical="center" wrapText="1"/>
    </xf>
    <xf numFmtId="9" fontId="0" fillId="0" borderId="1" xfId="0" applyNumberFormat="1" applyFont="1" applyBorder="1" applyAlignment="1" applyProtection="1">
      <alignment horizontal="center" vertical="center"/>
      <protection locked="0"/>
    </xf>
    <xf numFmtId="0" fontId="0" fillId="11" borderId="1" xfId="0" applyFont="1" applyFill="1" applyBorder="1" applyAlignment="1">
      <alignment horizontal="left" vertical="center" wrapText="1"/>
    </xf>
    <xf numFmtId="9" fontId="21" fillId="0" borderId="1" xfId="0" applyNumberFormat="1" applyFont="1" applyBorder="1" applyAlignment="1">
      <alignment horizontal="center" vertical="center"/>
    </xf>
    <xf numFmtId="9" fontId="21" fillId="0" borderId="1" xfId="0" applyNumberFormat="1" applyFont="1" applyBorder="1" applyAlignment="1">
      <alignment horizontal="center" vertical="center" wrapText="1"/>
    </xf>
    <xf numFmtId="4" fontId="0" fillId="0" borderId="1" xfId="0" applyNumberFormat="1" applyFont="1" applyBorder="1" applyAlignment="1">
      <alignment vertical="center"/>
    </xf>
    <xf numFmtId="44" fontId="0" fillId="0" borderId="1" xfId="0" applyNumberFormat="1" applyFont="1" applyBorder="1" applyAlignment="1">
      <alignment horizontal="center" vertical="center"/>
    </xf>
    <xf numFmtId="0" fontId="0" fillId="11" borderId="1" xfId="0" applyFont="1" applyFill="1" applyBorder="1" applyAlignment="1">
      <alignment vertical="center"/>
    </xf>
    <xf numFmtId="4" fontId="0" fillId="9" borderId="1" xfId="0" applyNumberFormat="1" applyFont="1" applyFill="1" applyBorder="1" applyAlignment="1">
      <alignment vertical="center"/>
    </xf>
    <xf numFmtId="4" fontId="0" fillId="0" borderId="1" xfId="0" applyNumberFormat="1" applyBorder="1" applyAlignment="1">
      <alignment vertical="center"/>
    </xf>
    <xf numFmtId="0" fontId="0" fillId="0" borderId="1" xfId="0" applyBorder="1" applyAlignment="1">
      <alignment vertical="center"/>
    </xf>
    <xf numFmtId="4" fontId="12" fillId="0" borderId="1" xfId="0" applyNumberFormat="1" applyFont="1" applyBorder="1" applyAlignment="1">
      <alignment vertical="center"/>
    </xf>
    <xf numFmtId="4" fontId="0" fillId="0" borderId="1" xfId="0" applyNumberFormat="1" applyFont="1" applyBorder="1" applyAlignment="1" applyProtection="1">
      <alignment vertical="center"/>
      <protection locked="0"/>
    </xf>
    <xf numFmtId="0" fontId="0" fillId="0" borderId="1" xfId="0" applyFont="1" applyBorder="1" applyAlignment="1" applyProtection="1">
      <alignment vertical="center"/>
      <protection locked="0"/>
    </xf>
    <xf numFmtId="4" fontId="9" fillId="0" borderId="1" xfId="0" applyNumberFormat="1" applyFont="1" applyBorder="1" applyAlignment="1">
      <alignment vertical="center"/>
    </xf>
    <xf numFmtId="0" fontId="12" fillId="0" borderId="1" xfId="0" applyFont="1" applyBorder="1" applyAlignment="1">
      <alignment vertical="center"/>
    </xf>
    <xf numFmtId="166" fontId="0" fillId="0" borderId="1" xfId="0" applyNumberFormat="1" applyFont="1" applyBorder="1" applyAlignment="1" applyProtection="1">
      <alignment vertical="center"/>
      <protection locked="0"/>
    </xf>
    <xf numFmtId="0" fontId="0" fillId="0" borderId="0" xfId="0" applyFont="1" applyAlignment="1" applyProtection="1">
      <alignment vertical="center"/>
      <protection locked="0"/>
    </xf>
    <xf numFmtId="9" fontId="0" fillId="0" borderId="1" xfId="0" quotePrefix="1" applyNumberFormat="1" applyFont="1" applyBorder="1" applyAlignment="1">
      <alignment horizontal="center" vertical="center" wrapText="1"/>
    </xf>
    <xf numFmtId="0" fontId="0" fillId="11" borderId="1" xfId="0" applyFont="1" applyFill="1" applyBorder="1" applyAlignment="1" applyProtection="1">
      <alignment horizontal="left" vertical="center" wrapText="1"/>
      <protection locked="0"/>
    </xf>
    <xf numFmtId="2" fontId="24" fillId="11" borderId="1" xfId="19" applyNumberFormat="1" applyFont="1" applyFill="1" applyBorder="1" applyAlignment="1">
      <alignment horizontal="center" vertical="center"/>
    </xf>
    <xf numFmtId="2" fontId="0" fillId="11" borderId="1" xfId="0" applyNumberFormat="1" applyFont="1" applyFill="1" applyBorder="1" applyAlignment="1">
      <alignment horizontal="center" vertical="center"/>
    </xf>
    <xf numFmtId="0" fontId="0" fillId="0" borderId="0" xfId="0" applyFont="1" applyAlignment="1">
      <alignment vertical="center"/>
    </xf>
    <xf numFmtId="0" fontId="0" fillId="0" borderId="0" xfId="0" applyFont="1" applyAlignment="1" applyProtection="1">
      <alignment vertical="center"/>
    </xf>
    <xf numFmtId="0" fontId="0" fillId="10" borderId="1" xfId="0" applyFont="1" applyFill="1" applyBorder="1" applyAlignment="1" applyProtection="1">
      <alignment vertical="center" wrapText="1"/>
      <protection locked="0"/>
    </xf>
    <xf numFmtId="0" fontId="0" fillId="10" borderId="1" xfId="0" applyFont="1" applyFill="1" applyBorder="1" applyAlignment="1" applyProtection="1">
      <alignment vertical="center"/>
      <protection locked="0"/>
    </xf>
    <xf numFmtId="0" fontId="0" fillId="10" borderId="1" xfId="0" applyFont="1" applyFill="1" applyBorder="1" applyAlignment="1">
      <alignment vertical="center"/>
    </xf>
    <xf numFmtId="0" fontId="0" fillId="11" borderId="1" xfId="0" applyFont="1" applyFill="1" applyBorder="1" applyAlignment="1" applyProtection="1">
      <alignment vertical="center"/>
    </xf>
    <xf numFmtId="0" fontId="0" fillId="0" borderId="1" xfId="0" quotePrefix="1" applyFont="1" applyBorder="1" applyAlignment="1">
      <alignment horizontal="right" vertical="center"/>
    </xf>
    <xf numFmtId="10" fontId="0" fillId="0" borderId="1" xfId="0" applyNumberFormat="1" applyFont="1" applyBorder="1" applyAlignment="1">
      <alignment vertical="center"/>
    </xf>
    <xf numFmtId="9" fontId="0" fillId="0" borderId="1" xfId="0" applyNumberFormat="1" applyFont="1" applyBorder="1" applyAlignment="1" applyProtection="1">
      <alignment vertical="center" wrapText="1"/>
      <protection locked="0"/>
    </xf>
    <xf numFmtId="0" fontId="0" fillId="11" borderId="1" xfId="0" applyFont="1" applyFill="1" applyBorder="1" applyAlignment="1" applyProtection="1">
      <alignment vertical="center" wrapText="1"/>
      <protection locked="0"/>
    </xf>
    <xf numFmtId="0" fontId="0" fillId="11" borderId="1" xfId="0" applyFont="1" applyFill="1" applyBorder="1" applyAlignment="1" applyProtection="1">
      <alignment vertical="center" wrapText="1"/>
    </xf>
    <xf numFmtId="0" fontId="15" fillId="12" borderId="1" xfId="0" applyFont="1" applyFill="1" applyBorder="1" applyAlignment="1">
      <alignment vertical="center" wrapText="1"/>
    </xf>
    <xf numFmtId="9" fontId="0" fillId="0" borderId="1" xfId="0" applyNumberFormat="1" applyFont="1" applyBorder="1" applyAlignment="1">
      <alignment vertical="center" wrapText="1"/>
    </xf>
    <xf numFmtId="9" fontId="18" fillId="0" borderId="1" xfId="0" applyNumberFormat="1" applyFont="1" applyBorder="1" applyAlignment="1">
      <alignment horizontal="center" vertical="center"/>
    </xf>
    <xf numFmtId="165" fontId="18" fillId="0" borderId="1" xfId="17" applyNumberFormat="1" applyFont="1" applyFill="1" applyBorder="1" applyAlignment="1" applyProtection="1">
      <alignment horizontal="center" vertical="center"/>
      <protection locked="0"/>
    </xf>
    <xf numFmtId="0" fontId="0" fillId="0" borderId="1" xfId="0" applyFont="1" applyBorder="1" applyAlignment="1" applyProtection="1">
      <alignment horizontal="justify" vertical="center"/>
      <protection locked="0"/>
    </xf>
    <xf numFmtId="0" fontId="0" fillId="0" borderId="1" xfId="0" applyFont="1" applyBorder="1" applyAlignment="1">
      <alignment horizontal="justify" vertical="center"/>
    </xf>
    <xf numFmtId="0" fontId="0" fillId="9" borderId="1" xfId="0" applyFont="1" applyFill="1" applyBorder="1" applyAlignment="1">
      <alignment vertical="center"/>
    </xf>
    <xf numFmtId="0" fontId="0" fillId="9" borderId="1" xfId="0" applyFont="1" applyFill="1" applyBorder="1" applyAlignment="1" applyProtection="1">
      <alignment vertical="center" wrapText="1"/>
      <protection locked="0"/>
    </xf>
    <xf numFmtId="0" fontId="0" fillId="9" borderId="1" xfId="0" applyFont="1" applyFill="1" applyBorder="1" applyAlignment="1" applyProtection="1">
      <alignment vertical="center"/>
      <protection locked="0"/>
    </xf>
    <xf numFmtId="10" fontId="0" fillId="0" borderId="1" xfId="0" applyNumberFormat="1" applyFont="1" applyBorder="1" applyAlignment="1">
      <alignment vertical="center" wrapText="1"/>
    </xf>
    <xf numFmtId="0" fontId="15" fillId="0" borderId="1" xfId="0" applyFont="1" applyBorder="1" applyAlignment="1">
      <alignment vertical="center" wrapText="1"/>
    </xf>
    <xf numFmtId="0" fontId="0" fillId="0" borderId="1" xfId="0" applyBorder="1" applyAlignment="1">
      <alignment vertical="center" wrapText="1"/>
    </xf>
    <xf numFmtId="0" fontId="0" fillId="0" borderId="1" xfId="0" applyBorder="1" applyAlignment="1">
      <alignment horizontal="justify" vertical="center" wrapText="1"/>
    </xf>
    <xf numFmtId="0" fontId="0" fillId="0" borderId="1" xfId="0" applyBorder="1" applyAlignment="1" applyProtection="1">
      <alignment horizontal="center" vertical="center"/>
      <protection locked="0"/>
    </xf>
    <xf numFmtId="0" fontId="0" fillId="10" borderId="1" xfId="0" applyFill="1" applyBorder="1" applyAlignment="1">
      <alignment vertical="center"/>
    </xf>
    <xf numFmtId="0" fontId="22" fillId="0" borderId="1" xfId="0" applyFont="1" applyBorder="1" applyAlignment="1">
      <alignment horizontal="left" vertical="center" wrapText="1"/>
    </xf>
    <xf numFmtId="0" fontId="12" fillId="0" borderId="1" xfId="0" applyFont="1" applyBorder="1" applyAlignment="1">
      <alignment vertical="center" wrapText="1"/>
    </xf>
    <xf numFmtId="0" fontId="12" fillId="11" borderId="1" xfId="0" applyFont="1" applyFill="1" applyBorder="1" applyAlignment="1">
      <alignment vertical="center" wrapText="1"/>
    </xf>
    <xf numFmtId="0" fontId="0" fillId="0" borderId="1" xfId="0" applyBorder="1" applyAlignment="1" applyProtection="1">
      <alignment vertical="center" wrapText="1"/>
      <protection locked="0"/>
    </xf>
    <xf numFmtId="0" fontId="0" fillId="0" borderId="1" xfId="0" applyBorder="1" applyAlignment="1" applyProtection="1">
      <alignment vertical="center"/>
      <protection locked="0"/>
    </xf>
    <xf numFmtId="0" fontId="8" fillId="5" borderId="1" xfId="0" applyFont="1" applyFill="1" applyBorder="1" applyAlignment="1">
      <alignment horizontal="centerContinuous" vertical="center"/>
    </xf>
    <xf numFmtId="0" fontId="3" fillId="5" borderId="1" xfId="0" applyFont="1" applyFill="1" applyBorder="1" applyAlignment="1">
      <alignment horizontal="centerContinuous" vertical="center"/>
    </xf>
    <xf numFmtId="0" fontId="8" fillId="6" borderId="1" xfId="8" applyFont="1" applyFill="1" applyBorder="1" applyAlignment="1" applyProtection="1">
      <alignment horizontal="centerContinuous" vertical="center" wrapText="1"/>
      <protection locked="0"/>
    </xf>
    <xf numFmtId="0" fontId="3" fillId="6" borderId="1" xfId="8" applyFont="1" applyFill="1" applyBorder="1" applyAlignment="1" applyProtection="1">
      <alignment horizontal="centerContinuous" vertical="center" wrapText="1"/>
      <protection locked="0"/>
    </xf>
    <xf numFmtId="0" fontId="3" fillId="4" borderId="1" xfId="0" applyFont="1" applyFill="1" applyBorder="1" applyAlignment="1">
      <alignment horizontal="centerContinuous" vertical="center" wrapText="1"/>
    </xf>
    <xf numFmtId="0" fontId="3" fillId="7" borderId="1" xfId="0" applyFont="1" applyFill="1" applyBorder="1" applyAlignment="1">
      <alignment horizontal="centerContinuous" vertical="center" wrapText="1"/>
    </xf>
    <xf numFmtId="0" fontId="3" fillId="9" borderId="1" xfId="16" applyFont="1" applyFill="1" applyBorder="1" applyAlignment="1">
      <alignment horizontal="centerContinuous" vertical="center" wrapText="1"/>
    </xf>
    <xf numFmtId="0" fontId="8" fillId="6" borderId="1" xfId="16" applyNumberFormat="1" applyFont="1" applyFill="1" applyBorder="1" applyAlignment="1">
      <alignment horizontal="center" vertical="center" wrapText="1"/>
    </xf>
    <xf numFmtId="0" fontId="0" fillId="10" borderId="1" xfId="0" applyFill="1" applyBorder="1" applyAlignment="1" applyProtection="1">
      <alignment horizontal="center" vertical="center"/>
    </xf>
    <xf numFmtId="0" fontId="16" fillId="10" borderId="1" xfId="0" applyFont="1" applyFill="1" applyBorder="1" applyAlignment="1">
      <alignment horizontal="center" vertical="center"/>
    </xf>
    <xf numFmtId="0" fontId="16" fillId="10" borderId="1" xfId="0" applyFont="1" applyFill="1" applyBorder="1" applyAlignment="1">
      <alignment horizontal="center" vertical="center" wrapText="1"/>
    </xf>
    <xf numFmtId="0" fontId="16" fillId="10" borderId="1" xfId="0" applyFont="1" applyFill="1" applyBorder="1" applyAlignment="1">
      <alignment vertical="center"/>
    </xf>
    <xf numFmtId="4" fontId="9" fillId="10" borderId="1" xfId="0" applyNumberFormat="1" applyFont="1" applyFill="1" applyBorder="1" applyAlignment="1">
      <alignment vertical="center"/>
    </xf>
    <xf numFmtId="0" fontId="0" fillId="10" borderId="1" xfId="0" applyFill="1" applyBorder="1" applyAlignment="1" applyProtection="1">
      <alignment vertical="center"/>
      <protection locked="0"/>
    </xf>
    <xf numFmtId="0" fontId="0" fillId="10" borderId="1" xfId="0" applyFont="1" applyFill="1" applyBorder="1" applyAlignment="1" applyProtection="1">
      <alignment vertical="center"/>
    </xf>
    <xf numFmtId="0" fontId="0" fillId="0" borderId="1" xfId="0" applyFont="1" applyFill="1" applyBorder="1" applyAlignment="1" applyProtection="1">
      <alignment vertical="center"/>
    </xf>
    <xf numFmtId="0" fontId="0" fillId="0" borderId="1" xfId="0" applyFont="1" applyBorder="1" applyAlignment="1" applyProtection="1">
      <alignment vertical="center"/>
    </xf>
    <xf numFmtId="0" fontId="0" fillId="0" borderId="1" xfId="0" quotePrefix="1" applyFont="1" applyBorder="1" applyAlignment="1">
      <alignment vertical="center" wrapText="1"/>
    </xf>
    <xf numFmtId="9" fontId="0" fillId="0" borderId="1" xfId="0" applyNumberFormat="1" applyFont="1" applyBorder="1" applyAlignment="1">
      <alignment vertical="center"/>
    </xf>
    <xf numFmtId="0" fontId="0" fillId="10" borderId="1" xfId="0" applyFont="1" applyFill="1" applyBorder="1" applyAlignment="1">
      <alignment horizontal="center" vertical="center" wrapText="1"/>
    </xf>
    <xf numFmtId="4" fontId="0" fillId="10" borderId="1" xfId="0" applyNumberFormat="1" applyFont="1" applyFill="1" applyBorder="1" applyAlignment="1">
      <alignment vertical="center"/>
    </xf>
    <xf numFmtId="1" fontId="0" fillId="0" borderId="1" xfId="0" applyNumberFormat="1" applyFont="1" applyBorder="1" applyAlignment="1">
      <alignment vertical="center"/>
    </xf>
    <xf numFmtId="0" fontId="0" fillId="10" borderId="1" xfId="0" applyFont="1" applyFill="1" applyBorder="1" applyAlignment="1">
      <alignment vertical="center" wrapText="1"/>
    </xf>
    <xf numFmtId="0" fontId="0" fillId="0" borderId="1" xfId="17" applyNumberFormat="1" applyFont="1" applyFill="1" applyBorder="1" applyAlignment="1">
      <alignment vertical="center"/>
    </xf>
    <xf numFmtId="9" fontId="0" fillId="10" borderId="1" xfId="17" applyFont="1" applyFill="1" applyBorder="1" applyAlignment="1">
      <alignment vertical="center"/>
    </xf>
    <xf numFmtId="10" fontId="0" fillId="11" borderId="1" xfId="0" applyNumberFormat="1" applyFont="1" applyFill="1" applyBorder="1" applyAlignment="1">
      <alignment vertical="center"/>
    </xf>
    <xf numFmtId="10" fontId="0" fillId="0" borderId="1" xfId="0" quotePrefix="1" applyNumberFormat="1" applyFont="1" applyBorder="1" applyAlignment="1">
      <alignment horizontal="center" vertical="center"/>
    </xf>
    <xf numFmtId="3" fontId="0" fillId="0" borderId="1" xfId="0" applyNumberFormat="1" applyFont="1" applyBorder="1" applyAlignment="1">
      <alignment horizontal="center" vertical="center"/>
    </xf>
    <xf numFmtId="9" fontId="0" fillId="0" borderId="1" xfId="0" quotePrefix="1" applyNumberFormat="1" applyFont="1" applyBorder="1" applyAlignment="1">
      <alignment vertical="center" wrapText="1"/>
    </xf>
    <xf numFmtId="10" fontId="0" fillId="0" borderId="1" xfId="0" applyNumberFormat="1" applyFont="1" applyBorder="1" applyAlignment="1">
      <alignment horizontal="center" vertical="center" wrapText="1"/>
    </xf>
    <xf numFmtId="0" fontId="0" fillId="13" borderId="1" xfId="0" applyFont="1" applyFill="1" applyBorder="1" applyAlignment="1">
      <alignment horizontal="center" vertical="center"/>
    </xf>
    <xf numFmtId="0" fontId="0" fillId="14" borderId="1" xfId="0" applyFont="1" applyFill="1" applyBorder="1" applyAlignment="1">
      <alignment vertical="center" wrapText="1"/>
    </xf>
    <xf numFmtId="4" fontId="19" fillId="0" borderId="1" xfId="0" applyNumberFormat="1" applyFont="1" applyBorder="1" applyAlignment="1">
      <alignment vertical="center"/>
    </xf>
    <xf numFmtId="2" fontId="19" fillId="11" borderId="1" xfId="0" applyNumberFormat="1" applyFont="1" applyFill="1" applyBorder="1" applyAlignment="1">
      <alignment vertical="center"/>
    </xf>
    <xf numFmtId="4" fontId="0" fillId="0" borderId="1" xfId="0" applyNumberFormat="1" applyFont="1" applyBorder="1" applyAlignment="1">
      <alignment vertical="center" wrapText="1"/>
    </xf>
    <xf numFmtId="44" fontId="0" fillId="0" borderId="1" xfId="18" applyFont="1" applyBorder="1" applyAlignment="1">
      <alignment vertical="center"/>
    </xf>
    <xf numFmtId="0" fontId="17" fillId="11" borderId="1" xfId="0" applyFont="1" applyFill="1" applyBorder="1" applyAlignment="1" applyProtection="1">
      <alignment horizontal="center" vertical="center"/>
      <protection locked="0"/>
    </xf>
    <xf numFmtId="10" fontId="0" fillId="0" borderId="1" xfId="0" applyNumberFormat="1" applyBorder="1" applyAlignment="1">
      <alignment horizontal="center" vertical="center"/>
    </xf>
    <xf numFmtId="0" fontId="0" fillId="10" borderId="1" xfId="0" applyFill="1" applyBorder="1" applyAlignment="1">
      <alignment horizontal="center" vertical="center"/>
    </xf>
    <xf numFmtId="0" fontId="0" fillId="10" borderId="1" xfId="0" applyFill="1" applyBorder="1" applyAlignment="1">
      <alignment vertical="center" wrapText="1"/>
    </xf>
    <xf numFmtId="4" fontId="0" fillId="10" borderId="1" xfId="0" applyNumberFormat="1" applyFill="1" applyBorder="1" applyAlignment="1">
      <alignment vertical="center"/>
    </xf>
    <xf numFmtId="0" fontId="0" fillId="10" borderId="1" xfId="0" applyFill="1" applyBorder="1" applyAlignment="1" applyProtection="1">
      <alignment vertical="center" wrapText="1"/>
      <protection locked="0"/>
    </xf>
    <xf numFmtId="10" fontId="0" fillId="10" borderId="1" xfId="0" applyNumberFormat="1" applyFill="1" applyBorder="1" applyAlignment="1">
      <alignment horizontal="center" vertical="center"/>
    </xf>
    <xf numFmtId="0" fontId="0" fillId="10" borderId="1" xfId="0" applyFill="1" applyBorder="1" applyAlignment="1" applyProtection="1">
      <alignment horizontal="center" vertical="center"/>
      <protection locked="0"/>
    </xf>
    <xf numFmtId="0" fontId="0" fillId="10" borderId="1" xfId="0" applyFill="1" applyBorder="1" applyAlignment="1">
      <alignment horizontal="center" vertical="center" wrapText="1"/>
    </xf>
    <xf numFmtId="0" fontId="0" fillId="11" borderId="1" xfId="0" applyFill="1" applyBorder="1" applyAlignment="1">
      <alignment vertical="center"/>
    </xf>
    <xf numFmtId="9" fontId="12" fillId="0" borderId="1" xfId="0" applyNumberFormat="1" applyFont="1" applyBorder="1" applyAlignment="1">
      <alignment vertical="center"/>
    </xf>
    <xf numFmtId="0" fontId="8" fillId="8" borderId="3" xfId="8" applyFont="1" applyFill="1" applyBorder="1" applyAlignment="1" applyProtection="1">
      <alignment horizontal="center" vertical="center" wrapText="1"/>
      <protection locked="0"/>
    </xf>
    <xf numFmtId="0" fontId="8" fillId="8" borderId="4" xfId="8" applyFont="1" applyFill="1" applyBorder="1" applyAlignment="1" applyProtection="1">
      <alignment horizontal="center" vertical="center" wrapText="1"/>
      <protection locked="0"/>
    </xf>
    <xf numFmtId="0" fontId="8" fillId="8" borderId="2" xfId="8" applyFont="1" applyFill="1" applyBorder="1" applyAlignment="1" applyProtection="1">
      <alignment horizontal="center" vertical="center" wrapText="1"/>
      <protection locked="0"/>
    </xf>
  </cellXfs>
  <cellStyles count="20">
    <cellStyle name="Euro" xfId="1"/>
    <cellStyle name="Millares 2" xfId="2"/>
    <cellStyle name="Millares 2 2" xfId="3"/>
    <cellStyle name="Millares 2 3" xfId="4"/>
    <cellStyle name="Millares 3" xfId="5"/>
    <cellStyle name="Moneda" xfId="18" builtinId="4"/>
    <cellStyle name="Moneda 2" xfId="6"/>
    <cellStyle name="Neutral" xfId="19" builtinId="28"/>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 name="Porcentaje" xfId="17"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254"/>
  <sheetViews>
    <sheetView tabSelected="1" view="pageBreakPreview" zoomScaleNormal="100" zoomScaleSheetLayoutView="100" workbookViewId="0">
      <selection sqref="A1:W1"/>
    </sheetView>
  </sheetViews>
  <sheetFormatPr baseColWidth="10" defaultRowHeight="11.25" x14ac:dyDescent="0.2"/>
  <cols>
    <col min="1" max="1" width="16.6640625" style="86" bestFit="1" customWidth="1"/>
    <col min="2" max="2" width="16" style="80" bestFit="1" customWidth="1"/>
    <col min="3" max="3" width="21" style="80" customWidth="1"/>
    <col min="4" max="4" width="19.33203125" style="80" customWidth="1"/>
    <col min="5" max="5" width="16.5" style="80" bestFit="1" customWidth="1"/>
    <col min="6" max="6" width="15" style="80" bestFit="1" customWidth="1"/>
    <col min="7" max="10" width="14.6640625" style="80" bestFit="1" customWidth="1"/>
    <col min="11" max="11" width="11.5" style="80" bestFit="1" customWidth="1"/>
    <col min="12" max="12" width="16" style="80" bestFit="1" customWidth="1"/>
    <col min="13" max="13" width="25.6640625" style="80" customWidth="1"/>
    <col min="14" max="14" width="19.5" style="80" customWidth="1"/>
    <col min="15" max="15" width="17.83203125" style="80" bestFit="1" customWidth="1"/>
    <col min="16" max="16" width="12.1640625" style="80" bestFit="1" customWidth="1"/>
    <col min="17" max="17" width="15.83203125" style="80" customWidth="1"/>
    <col min="18" max="18" width="12.33203125" style="80" bestFit="1" customWidth="1"/>
    <col min="19" max="19" width="11" style="80" bestFit="1" customWidth="1"/>
    <col min="20" max="20" width="10" style="80" bestFit="1" customWidth="1"/>
    <col min="21" max="21" width="13.1640625" style="80" bestFit="1" customWidth="1"/>
    <col min="22" max="22" width="12.6640625" style="80" bestFit="1" customWidth="1"/>
    <col min="23" max="23" width="17.6640625" style="86" customWidth="1"/>
    <col min="24" max="24" width="25.83203125" style="86" bestFit="1" customWidth="1"/>
    <col min="25" max="16384" width="12" style="86"/>
  </cols>
  <sheetData>
    <row r="1" spans="1:28" s="85" customFormat="1" ht="49.5" customHeight="1" x14ac:dyDescent="0.2">
      <c r="A1" s="163" t="s">
        <v>1163</v>
      </c>
      <c r="B1" s="164"/>
      <c r="C1" s="164"/>
      <c r="D1" s="164"/>
      <c r="E1" s="164"/>
      <c r="F1" s="164"/>
      <c r="G1" s="164"/>
      <c r="H1" s="164"/>
      <c r="I1" s="164"/>
      <c r="J1" s="164"/>
      <c r="K1" s="164"/>
      <c r="L1" s="164"/>
      <c r="M1" s="164"/>
      <c r="N1" s="164"/>
      <c r="O1" s="164"/>
      <c r="P1" s="164"/>
      <c r="Q1" s="164"/>
      <c r="R1" s="164"/>
      <c r="S1" s="164"/>
      <c r="T1" s="164"/>
      <c r="U1" s="164"/>
      <c r="V1" s="164"/>
      <c r="W1" s="165"/>
    </row>
    <row r="2" spans="1:28" s="85" customFormat="1" x14ac:dyDescent="0.2">
      <c r="A2" s="116" t="s">
        <v>74</v>
      </c>
      <c r="B2" s="117"/>
      <c r="C2" s="117"/>
      <c r="D2" s="117"/>
      <c r="E2" s="117"/>
      <c r="F2" s="118" t="s">
        <v>2</v>
      </c>
      <c r="G2" s="119"/>
      <c r="H2" s="119"/>
      <c r="I2" s="119"/>
      <c r="J2" s="119"/>
      <c r="K2" s="120" t="s">
        <v>72</v>
      </c>
      <c r="L2" s="120"/>
      <c r="M2" s="120"/>
      <c r="N2" s="121" t="s">
        <v>73</v>
      </c>
      <c r="O2" s="121"/>
      <c r="P2" s="121"/>
      <c r="Q2" s="121"/>
      <c r="R2" s="121"/>
      <c r="S2" s="121"/>
      <c r="T2" s="121"/>
      <c r="U2" s="122" t="s">
        <v>55</v>
      </c>
      <c r="V2" s="122"/>
      <c r="W2" s="122"/>
      <c r="X2" s="60"/>
      <c r="Y2" s="60"/>
      <c r="Z2" s="60"/>
      <c r="AA2" s="60"/>
      <c r="AB2" s="60"/>
    </row>
    <row r="3" spans="1:28" s="85" customFormat="1" ht="67.5" x14ac:dyDescent="0.2">
      <c r="A3" s="18" t="s">
        <v>50</v>
      </c>
      <c r="B3" s="18" t="s">
        <v>49</v>
      </c>
      <c r="C3" s="18" t="s">
        <v>48</v>
      </c>
      <c r="D3" s="18" t="s">
        <v>47</v>
      </c>
      <c r="E3" s="18" t="s">
        <v>46</v>
      </c>
      <c r="F3" s="19" t="s">
        <v>45</v>
      </c>
      <c r="G3" s="19" t="s">
        <v>44</v>
      </c>
      <c r="H3" s="19" t="s">
        <v>43</v>
      </c>
      <c r="I3" s="20" t="s">
        <v>42</v>
      </c>
      <c r="J3" s="20" t="s">
        <v>41</v>
      </c>
      <c r="K3" s="21" t="s">
        <v>40</v>
      </c>
      <c r="L3" s="21" t="s">
        <v>39</v>
      </c>
      <c r="M3" s="21" t="s">
        <v>26</v>
      </c>
      <c r="N3" s="14" t="s">
        <v>38</v>
      </c>
      <c r="O3" s="14" t="s">
        <v>37</v>
      </c>
      <c r="P3" s="14" t="s">
        <v>36</v>
      </c>
      <c r="Q3" s="14" t="s">
        <v>85</v>
      </c>
      <c r="R3" s="14" t="s">
        <v>35</v>
      </c>
      <c r="S3" s="14" t="s">
        <v>34</v>
      </c>
      <c r="T3" s="14" t="s">
        <v>33</v>
      </c>
      <c r="U3" s="15" t="s">
        <v>54</v>
      </c>
      <c r="V3" s="15" t="s">
        <v>31</v>
      </c>
      <c r="W3" s="15" t="s">
        <v>71</v>
      </c>
      <c r="X3" s="60"/>
      <c r="Y3" s="60"/>
      <c r="Z3" s="60"/>
      <c r="AA3" s="60"/>
      <c r="AB3" s="60"/>
    </row>
    <row r="4" spans="1:28" s="85" customFormat="1" x14ac:dyDescent="0.2">
      <c r="A4" s="18">
        <v>1</v>
      </c>
      <c r="B4" s="18">
        <v>2</v>
      </c>
      <c r="C4" s="18">
        <v>3</v>
      </c>
      <c r="D4" s="18">
        <v>4</v>
      </c>
      <c r="E4" s="18">
        <v>5</v>
      </c>
      <c r="F4" s="123">
        <v>6</v>
      </c>
      <c r="G4" s="123">
        <v>7</v>
      </c>
      <c r="H4" s="123">
        <v>8</v>
      </c>
      <c r="I4" s="20">
        <v>9</v>
      </c>
      <c r="J4" s="20">
        <v>10</v>
      </c>
      <c r="K4" s="21">
        <v>11</v>
      </c>
      <c r="L4" s="21">
        <v>12</v>
      </c>
      <c r="M4" s="21">
        <v>13</v>
      </c>
      <c r="N4" s="14">
        <v>14</v>
      </c>
      <c r="O4" s="14">
        <v>15</v>
      </c>
      <c r="P4" s="14">
        <v>16</v>
      </c>
      <c r="Q4" s="14">
        <v>17</v>
      </c>
      <c r="R4" s="14">
        <v>18</v>
      </c>
      <c r="S4" s="14">
        <v>19</v>
      </c>
      <c r="T4" s="14">
        <v>20</v>
      </c>
      <c r="U4" s="15">
        <v>21</v>
      </c>
      <c r="V4" s="15">
        <v>22</v>
      </c>
      <c r="W4" s="15">
        <v>23</v>
      </c>
      <c r="X4" s="60"/>
      <c r="Y4" s="60"/>
      <c r="Z4" s="60"/>
      <c r="AA4" s="60"/>
      <c r="AB4" s="60"/>
    </row>
    <row r="5" spans="1:28" ht="12" x14ac:dyDescent="0.2">
      <c r="A5" s="124"/>
      <c r="B5" s="125"/>
      <c r="C5" s="126"/>
      <c r="D5" s="127"/>
      <c r="E5" s="126"/>
      <c r="F5" s="128"/>
      <c r="G5" s="128"/>
      <c r="H5" s="128"/>
      <c r="I5" s="128"/>
      <c r="J5" s="128"/>
      <c r="K5" s="125"/>
      <c r="L5" s="126"/>
      <c r="M5" s="87"/>
      <c r="N5" s="126"/>
      <c r="O5" s="126"/>
      <c r="P5" s="125"/>
      <c r="Q5" s="87"/>
      <c r="R5" s="126"/>
      <c r="S5" s="126"/>
      <c r="T5" s="127"/>
      <c r="U5" s="129"/>
      <c r="V5" s="129"/>
      <c r="W5" s="130"/>
      <c r="X5" s="131"/>
      <c r="Y5" s="131"/>
      <c r="Z5" s="132"/>
      <c r="AA5" s="132"/>
      <c r="AB5" s="132"/>
    </row>
    <row r="6" spans="1:28" ht="123.75" x14ac:dyDescent="0.2">
      <c r="A6" s="33" t="s">
        <v>86</v>
      </c>
      <c r="B6" s="60" t="s">
        <v>102</v>
      </c>
      <c r="C6" s="40" t="s">
        <v>103</v>
      </c>
      <c r="D6" s="23" t="s">
        <v>104</v>
      </c>
      <c r="E6" s="28" t="s">
        <v>105</v>
      </c>
      <c r="F6" s="68">
        <v>1725633</v>
      </c>
      <c r="G6" s="68">
        <v>1562497</v>
      </c>
      <c r="H6" s="68">
        <v>1557523</v>
      </c>
      <c r="I6" s="68">
        <v>1557523</v>
      </c>
      <c r="J6" s="68">
        <v>1557523</v>
      </c>
      <c r="K6" s="60" t="s">
        <v>106</v>
      </c>
      <c r="L6" s="60" t="s">
        <v>107</v>
      </c>
      <c r="M6" s="38" t="s">
        <v>108</v>
      </c>
      <c r="N6" s="40" t="s">
        <v>109</v>
      </c>
      <c r="O6" s="60" t="s">
        <v>27</v>
      </c>
      <c r="P6" s="60" t="s">
        <v>110</v>
      </c>
      <c r="Q6" s="38" t="s">
        <v>111</v>
      </c>
      <c r="R6" s="133" t="s">
        <v>112</v>
      </c>
      <c r="S6" s="133" t="s">
        <v>112</v>
      </c>
      <c r="T6" s="134">
        <v>-0.45</v>
      </c>
      <c r="U6" s="76" t="s">
        <v>113</v>
      </c>
      <c r="V6" s="76" t="s">
        <v>113</v>
      </c>
      <c r="W6" s="40" t="s">
        <v>114</v>
      </c>
      <c r="X6" s="60"/>
      <c r="Y6" s="60"/>
      <c r="Z6" s="60"/>
      <c r="AA6" s="90"/>
      <c r="AB6" s="90"/>
    </row>
    <row r="7" spans="1:28" ht="157.5" x14ac:dyDescent="0.2">
      <c r="A7" s="33" t="s">
        <v>86</v>
      </c>
      <c r="B7" s="60" t="s">
        <v>102</v>
      </c>
      <c r="C7" s="40" t="s">
        <v>103</v>
      </c>
      <c r="D7" s="23" t="s">
        <v>104</v>
      </c>
      <c r="E7" s="28" t="s">
        <v>115</v>
      </c>
      <c r="F7" s="60"/>
      <c r="G7" s="68"/>
      <c r="H7" s="68"/>
      <c r="I7" s="68"/>
      <c r="J7" s="68"/>
      <c r="K7" s="60" t="s">
        <v>106</v>
      </c>
      <c r="L7" s="60" t="s">
        <v>116</v>
      </c>
      <c r="M7" s="38" t="s">
        <v>117</v>
      </c>
      <c r="N7" s="40" t="s">
        <v>118</v>
      </c>
      <c r="O7" s="60" t="s">
        <v>116</v>
      </c>
      <c r="P7" s="60" t="s">
        <v>119</v>
      </c>
      <c r="Q7" s="38" t="s">
        <v>120</v>
      </c>
      <c r="R7" s="40" t="s">
        <v>121</v>
      </c>
      <c r="S7" s="40" t="s">
        <v>121</v>
      </c>
      <c r="T7" s="134">
        <v>1</v>
      </c>
      <c r="U7" s="76" t="s">
        <v>113</v>
      </c>
      <c r="V7" s="76" t="s">
        <v>113</v>
      </c>
      <c r="W7" s="40" t="s">
        <v>122</v>
      </c>
      <c r="X7" s="60"/>
      <c r="Y7" s="60"/>
      <c r="Z7" s="60"/>
      <c r="AA7" s="90"/>
      <c r="AB7" s="90"/>
    </row>
    <row r="8" spans="1:28" ht="67.5" x14ac:dyDescent="0.2">
      <c r="A8" s="33" t="s">
        <v>86</v>
      </c>
      <c r="B8" s="60" t="s">
        <v>102</v>
      </c>
      <c r="C8" s="40" t="s">
        <v>103</v>
      </c>
      <c r="D8" s="23" t="s">
        <v>104</v>
      </c>
      <c r="E8" s="28" t="s">
        <v>115</v>
      </c>
      <c r="F8" s="60"/>
      <c r="G8" s="68"/>
      <c r="H8" s="68"/>
      <c r="I8" s="68"/>
      <c r="J8" s="68"/>
      <c r="K8" s="60" t="s">
        <v>106</v>
      </c>
      <c r="L8" s="60" t="s">
        <v>123</v>
      </c>
      <c r="M8" s="38" t="s">
        <v>124</v>
      </c>
      <c r="N8" s="40" t="s">
        <v>125</v>
      </c>
      <c r="O8" s="60" t="s">
        <v>123</v>
      </c>
      <c r="P8" s="60" t="s">
        <v>119</v>
      </c>
      <c r="Q8" s="38" t="s">
        <v>126</v>
      </c>
      <c r="R8" s="40" t="s">
        <v>127</v>
      </c>
      <c r="S8" s="40" t="s">
        <v>127</v>
      </c>
      <c r="T8" s="92">
        <v>0.81669999999999998</v>
      </c>
      <c r="U8" s="76" t="s">
        <v>113</v>
      </c>
      <c r="V8" s="76" t="s">
        <v>113</v>
      </c>
      <c r="W8" s="40" t="s">
        <v>128</v>
      </c>
      <c r="X8" s="40" t="s">
        <v>671</v>
      </c>
      <c r="Y8" s="60"/>
      <c r="Z8" s="60"/>
      <c r="AA8" s="90"/>
      <c r="AB8" s="90"/>
    </row>
    <row r="9" spans="1:28" ht="67.5" x14ac:dyDescent="0.2">
      <c r="A9" s="33" t="s">
        <v>86</v>
      </c>
      <c r="B9" s="60" t="s">
        <v>102</v>
      </c>
      <c r="C9" s="40" t="s">
        <v>103</v>
      </c>
      <c r="D9" s="23" t="s">
        <v>104</v>
      </c>
      <c r="E9" s="28" t="s">
        <v>115</v>
      </c>
      <c r="F9" s="60"/>
      <c r="G9" s="68"/>
      <c r="H9" s="68"/>
      <c r="I9" s="68"/>
      <c r="J9" s="68"/>
      <c r="K9" s="60" t="s">
        <v>106</v>
      </c>
      <c r="L9" s="60" t="s">
        <v>129</v>
      </c>
      <c r="M9" s="38" t="s">
        <v>130</v>
      </c>
      <c r="N9" s="40" t="s">
        <v>131</v>
      </c>
      <c r="O9" s="60" t="s">
        <v>129</v>
      </c>
      <c r="P9" s="60" t="s">
        <v>110</v>
      </c>
      <c r="Q9" s="38" t="s">
        <v>132</v>
      </c>
      <c r="R9" s="40" t="s">
        <v>133</v>
      </c>
      <c r="S9" s="40" t="s">
        <v>133</v>
      </c>
      <c r="T9" s="134">
        <v>1.68</v>
      </c>
      <c r="U9" s="76" t="s">
        <v>113</v>
      </c>
      <c r="V9" s="76" t="s">
        <v>113</v>
      </c>
      <c r="W9" s="40" t="s">
        <v>128</v>
      </c>
      <c r="X9" s="40" t="s">
        <v>672</v>
      </c>
      <c r="Y9" s="60"/>
      <c r="Z9" s="60"/>
      <c r="AA9" s="90"/>
      <c r="AB9" s="90"/>
    </row>
    <row r="10" spans="1:28" ht="123.75" x14ac:dyDescent="0.2">
      <c r="A10" s="33" t="s">
        <v>86</v>
      </c>
      <c r="B10" s="60" t="s">
        <v>102</v>
      </c>
      <c r="C10" s="40" t="s">
        <v>103</v>
      </c>
      <c r="D10" s="23" t="s">
        <v>104</v>
      </c>
      <c r="E10" s="28" t="s">
        <v>115</v>
      </c>
      <c r="F10" s="60"/>
      <c r="G10" s="68"/>
      <c r="H10" s="68"/>
      <c r="I10" s="68"/>
      <c r="J10" s="68"/>
      <c r="K10" s="60" t="s">
        <v>106</v>
      </c>
      <c r="L10" s="60" t="s">
        <v>134</v>
      </c>
      <c r="M10" s="38" t="s">
        <v>135</v>
      </c>
      <c r="N10" s="40" t="s">
        <v>136</v>
      </c>
      <c r="O10" s="60" t="s">
        <v>134</v>
      </c>
      <c r="P10" s="60" t="s">
        <v>119</v>
      </c>
      <c r="Q10" s="38" t="s">
        <v>137</v>
      </c>
      <c r="R10" s="40" t="s">
        <v>138</v>
      </c>
      <c r="S10" s="40" t="s">
        <v>138</v>
      </c>
      <c r="T10" s="134">
        <v>0.96079999999999999</v>
      </c>
      <c r="U10" s="76" t="s">
        <v>113</v>
      </c>
      <c r="V10" s="76" t="s">
        <v>113</v>
      </c>
      <c r="W10" s="40" t="s">
        <v>128</v>
      </c>
      <c r="X10" s="40" t="s">
        <v>673</v>
      </c>
      <c r="Y10" s="40" t="s">
        <v>674</v>
      </c>
      <c r="Z10" s="60"/>
      <c r="AA10" s="90"/>
      <c r="AB10" s="90"/>
    </row>
    <row r="11" spans="1:28" ht="101.25" x14ac:dyDescent="0.2">
      <c r="A11" s="33" t="s">
        <v>86</v>
      </c>
      <c r="B11" s="60" t="s">
        <v>102</v>
      </c>
      <c r="C11" s="40" t="s">
        <v>103</v>
      </c>
      <c r="D11" s="23" t="s">
        <v>104</v>
      </c>
      <c r="E11" s="28" t="s">
        <v>115</v>
      </c>
      <c r="F11" s="60"/>
      <c r="G11" s="68"/>
      <c r="H11" s="68"/>
      <c r="I11" s="68"/>
      <c r="J11" s="68"/>
      <c r="K11" s="60" t="s">
        <v>106</v>
      </c>
      <c r="L11" s="60" t="s">
        <v>139</v>
      </c>
      <c r="M11" s="38" t="s">
        <v>140</v>
      </c>
      <c r="N11" s="40" t="s">
        <v>141</v>
      </c>
      <c r="O11" s="60" t="s">
        <v>139</v>
      </c>
      <c r="P11" s="60" t="s">
        <v>119</v>
      </c>
      <c r="Q11" s="38" t="s">
        <v>142</v>
      </c>
      <c r="R11" s="40" t="s">
        <v>143</v>
      </c>
      <c r="S11" s="40" t="s">
        <v>143</v>
      </c>
      <c r="T11" s="134">
        <v>1</v>
      </c>
      <c r="U11" s="76" t="s">
        <v>113</v>
      </c>
      <c r="V11" s="76" t="s">
        <v>113</v>
      </c>
      <c r="W11" s="40" t="s">
        <v>128</v>
      </c>
      <c r="X11" s="60"/>
      <c r="Y11" s="60"/>
      <c r="Z11" s="60"/>
      <c r="AA11" s="90"/>
      <c r="AB11" s="90"/>
    </row>
    <row r="12" spans="1:28" ht="67.5" x14ac:dyDescent="0.2">
      <c r="A12" s="33" t="s">
        <v>86</v>
      </c>
      <c r="B12" s="60" t="s">
        <v>102</v>
      </c>
      <c r="C12" s="40" t="s">
        <v>103</v>
      </c>
      <c r="D12" s="23" t="s">
        <v>104</v>
      </c>
      <c r="E12" s="28" t="s">
        <v>115</v>
      </c>
      <c r="F12" s="60"/>
      <c r="G12" s="68"/>
      <c r="H12" s="68"/>
      <c r="I12" s="68"/>
      <c r="J12" s="68"/>
      <c r="K12" s="60" t="s">
        <v>106</v>
      </c>
      <c r="L12" s="60" t="s">
        <v>144</v>
      </c>
      <c r="M12" s="38" t="s">
        <v>145</v>
      </c>
      <c r="N12" s="40" t="s">
        <v>146</v>
      </c>
      <c r="O12" s="60" t="s">
        <v>144</v>
      </c>
      <c r="P12" s="60" t="s">
        <v>147</v>
      </c>
      <c r="Q12" s="38" t="s">
        <v>148</v>
      </c>
      <c r="R12" s="40" t="s">
        <v>149</v>
      </c>
      <c r="S12" s="40" t="s">
        <v>150</v>
      </c>
      <c r="T12" s="60">
        <v>0</v>
      </c>
      <c r="U12" s="76" t="s">
        <v>113</v>
      </c>
      <c r="V12" s="76" t="s">
        <v>113</v>
      </c>
      <c r="W12" s="40" t="s">
        <v>151</v>
      </c>
      <c r="X12" s="40" t="s">
        <v>675</v>
      </c>
      <c r="Y12" s="40" t="s">
        <v>152</v>
      </c>
      <c r="Z12" s="60"/>
      <c r="AA12" s="90"/>
      <c r="AB12" s="90"/>
    </row>
    <row r="13" spans="1:28" ht="78.75" x14ac:dyDescent="0.2">
      <c r="A13" s="33" t="s">
        <v>86</v>
      </c>
      <c r="B13" s="60" t="s">
        <v>102</v>
      </c>
      <c r="C13" s="40" t="s">
        <v>103</v>
      </c>
      <c r="D13" s="23" t="s">
        <v>104</v>
      </c>
      <c r="E13" s="28" t="s">
        <v>115</v>
      </c>
      <c r="F13" s="60"/>
      <c r="G13" s="68"/>
      <c r="H13" s="68"/>
      <c r="I13" s="68"/>
      <c r="J13" s="68"/>
      <c r="K13" s="60" t="s">
        <v>106</v>
      </c>
      <c r="L13" s="60" t="s">
        <v>153</v>
      </c>
      <c r="M13" s="38" t="s">
        <v>154</v>
      </c>
      <c r="N13" s="40" t="s">
        <v>155</v>
      </c>
      <c r="O13" s="60" t="s">
        <v>153</v>
      </c>
      <c r="P13" s="60" t="s">
        <v>119</v>
      </c>
      <c r="Q13" s="38" t="s">
        <v>156</v>
      </c>
      <c r="R13" s="40" t="s">
        <v>157</v>
      </c>
      <c r="S13" s="40" t="s">
        <v>157</v>
      </c>
      <c r="T13" s="134">
        <v>1</v>
      </c>
      <c r="U13" s="76" t="s">
        <v>113</v>
      </c>
      <c r="V13" s="76" t="s">
        <v>113</v>
      </c>
      <c r="W13" s="40" t="s">
        <v>128</v>
      </c>
      <c r="X13" s="40" t="s">
        <v>158</v>
      </c>
      <c r="Y13" s="60" t="s">
        <v>159</v>
      </c>
      <c r="Z13" s="60"/>
      <c r="AA13" s="90"/>
      <c r="AB13" s="90"/>
    </row>
    <row r="14" spans="1:28" ht="78.75" x14ac:dyDescent="0.2">
      <c r="A14" s="33" t="s">
        <v>86</v>
      </c>
      <c r="B14" s="60" t="s">
        <v>102</v>
      </c>
      <c r="C14" s="40" t="s">
        <v>103</v>
      </c>
      <c r="D14" s="23" t="s">
        <v>104</v>
      </c>
      <c r="E14" s="28" t="s">
        <v>115</v>
      </c>
      <c r="F14" s="60"/>
      <c r="G14" s="68"/>
      <c r="H14" s="68"/>
      <c r="I14" s="68"/>
      <c r="J14" s="68"/>
      <c r="K14" s="60" t="s">
        <v>106</v>
      </c>
      <c r="L14" s="60" t="s">
        <v>160</v>
      </c>
      <c r="M14" s="38" t="s">
        <v>161</v>
      </c>
      <c r="N14" s="40" t="s">
        <v>162</v>
      </c>
      <c r="O14" s="60" t="s">
        <v>160</v>
      </c>
      <c r="P14" s="60" t="s">
        <v>147</v>
      </c>
      <c r="Q14" s="38" t="s">
        <v>163</v>
      </c>
      <c r="R14" s="40" t="s">
        <v>164</v>
      </c>
      <c r="S14" s="40" t="s">
        <v>165</v>
      </c>
      <c r="T14" s="40">
        <v>31</v>
      </c>
      <c r="U14" s="76" t="s">
        <v>113</v>
      </c>
      <c r="V14" s="76" t="s">
        <v>113</v>
      </c>
      <c r="W14" s="40" t="s">
        <v>166</v>
      </c>
      <c r="X14" s="40" t="s">
        <v>676</v>
      </c>
      <c r="Y14" s="40" t="s">
        <v>167</v>
      </c>
      <c r="Z14" s="40"/>
      <c r="AA14" s="90"/>
      <c r="AB14" s="90"/>
    </row>
    <row r="15" spans="1:28" ht="67.5" x14ac:dyDescent="0.2">
      <c r="A15" s="33" t="s">
        <v>86</v>
      </c>
      <c r="B15" s="60" t="s">
        <v>102</v>
      </c>
      <c r="C15" s="40" t="s">
        <v>103</v>
      </c>
      <c r="D15" s="23" t="s">
        <v>104</v>
      </c>
      <c r="E15" s="28" t="s">
        <v>115</v>
      </c>
      <c r="F15" s="60"/>
      <c r="G15" s="68"/>
      <c r="H15" s="68"/>
      <c r="I15" s="68"/>
      <c r="J15" s="68"/>
      <c r="K15" s="60" t="s">
        <v>106</v>
      </c>
      <c r="L15" s="60" t="s">
        <v>168</v>
      </c>
      <c r="M15" s="38" t="s">
        <v>169</v>
      </c>
      <c r="N15" s="40" t="s">
        <v>155</v>
      </c>
      <c r="O15" s="60" t="s">
        <v>168</v>
      </c>
      <c r="P15" s="60" t="s">
        <v>119</v>
      </c>
      <c r="Q15" s="38" t="s">
        <v>170</v>
      </c>
      <c r="R15" s="40" t="s">
        <v>157</v>
      </c>
      <c r="S15" s="40" t="s">
        <v>157</v>
      </c>
      <c r="T15" s="134">
        <v>1</v>
      </c>
      <c r="U15" s="76" t="s">
        <v>113</v>
      </c>
      <c r="V15" s="76" t="s">
        <v>113</v>
      </c>
      <c r="W15" s="40" t="s">
        <v>128</v>
      </c>
      <c r="X15" s="60"/>
      <c r="Y15" s="60"/>
      <c r="Z15" s="60"/>
      <c r="AA15" s="90"/>
      <c r="AB15" s="90"/>
    </row>
    <row r="16" spans="1:28" x14ac:dyDescent="0.2">
      <c r="A16" s="34"/>
      <c r="B16" s="34"/>
      <c r="C16" s="135"/>
      <c r="D16" s="89"/>
      <c r="E16" s="135"/>
      <c r="F16" s="136"/>
      <c r="G16" s="136"/>
      <c r="H16" s="136"/>
      <c r="I16" s="136"/>
      <c r="J16" s="136"/>
      <c r="K16" s="34"/>
      <c r="L16" s="135"/>
      <c r="M16" s="87"/>
      <c r="N16" s="135"/>
      <c r="O16" s="135"/>
      <c r="P16" s="34"/>
      <c r="Q16" s="87"/>
      <c r="R16" s="135"/>
      <c r="S16" s="135"/>
      <c r="T16" s="89"/>
      <c r="U16" s="88"/>
      <c r="V16" s="88"/>
      <c r="W16" s="89"/>
      <c r="X16" s="60"/>
      <c r="Y16" s="60"/>
      <c r="Z16" s="60"/>
      <c r="AA16" s="90"/>
      <c r="AB16" s="90"/>
    </row>
    <row r="17" spans="1:28" ht="45" x14ac:dyDescent="0.2">
      <c r="A17" s="33" t="s">
        <v>86</v>
      </c>
      <c r="B17" s="60" t="s">
        <v>519</v>
      </c>
      <c r="C17" s="40" t="s">
        <v>520</v>
      </c>
      <c r="D17" s="33" t="s">
        <v>521</v>
      </c>
      <c r="E17" s="40" t="s">
        <v>522</v>
      </c>
      <c r="F17" s="68">
        <v>1715506</v>
      </c>
      <c r="G17" s="68">
        <v>1679502</v>
      </c>
      <c r="H17" s="68">
        <v>1570050</v>
      </c>
      <c r="I17" s="68">
        <v>1570050</v>
      </c>
      <c r="J17" s="68">
        <v>1570050</v>
      </c>
      <c r="K17" s="60" t="s">
        <v>215</v>
      </c>
      <c r="L17" s="51" t="s">
        <v>27</v>
      </c>
      <c r="M17" s="49" t="s">
        <v>523</v>
      </c>
      <c r="N17" s="49" t="s">
        <v>524</v>
      </c>
      <c r="O17" s="51" t="s">
        <v>27</v>
      </c>
      <c r="P17" s="60" t="s">
        <v>525</v>
      </c>
      <c r="Q17" s="76" t="s">
        <v>526</v>
      </c>
      <c r="R17" s="97">
        <v>1</v>
      </c>
      <c r="S17" s="97">
        <v>1</v>
      </c>
      <c r="T17" s="60">
        <v>730</v>
      </c>
      <c r="U17" s="76" t="s">
        <v>113</v>
      </c>
      <c r="V17" s="76" t="s">
        <v>113</v>
      </c>
      <c r="W17" s="40" t="s">
        <v>527</v>
      </c>
      <c r="X17" s="60"/>
      <c r="Y17" s="60"/>
      <c r="Z17" s="90"/>
      <c r="AA17" s="90"/>
      <c r="AB17" s="90"/>
    </row>
    <row r="18" spans="1:28" ht="101.25" x14ac:dyDescent="0.2">
      <c r="A18" s="33" t="s">
        <v>86</v>
      </c>
      <c r="B18" s="60" t="s">
        <v>519</v>
      </c>
      <c r="C18" s="40" t="s">
        <v>520</v>
      </c>
      <c r="D18" s="33" t="s">
        <v>521</v>
      </c>
      <c r="E18" s="40" t="s">
        <v>522</v>
      </c>
      <c r="F18" s="60"/>
      <c r="G18" s="68"/>
      <c r="H18" s="68"/>
      <c r="I18" s="68"/>
      <c r="J18" s="68"/>
      <c r="K18" s="60" t="s">
        <v>215</v>
      </c>
      <c r="L18" s="55" t="s">
        <v>28</v>
      </c>
      <c r="M18" s="49" t="s">
        <v>528</v>
      </c>
      <c r="N18" s="40" t="s">
        <v>529</v>
      </c>
      <c r="O18" s="55" t="s">
        <v>28</v>
      </c>
      <c r="P18" s="60" t="s">
        <v>147</v>
      </c>
      <c r="Q18" s="38" t="s">
        <v>530</v>
      </c>
      <c r="R18" s="97">
        <v>0.76</v>
      </c>
      <c r="S18" s="97">
        <v>0.76</v>
      </c>
      <c r="T18" s="60">
        <v>96</v>
      </c>
      <c r="U18" s="76" t="s">
        <v>113</v>
      </c>
      <c r="V18" s="76" t="s">
        <v>113</v>
      </c>
      <c r="W18" s="40" t="s">
        <v>531</v>
      </c>
      <c r="X18" s="60"/>
      <c r="Y18" s="60"/>
      <c r="Z18" s="90"/>
      <c r="AA18" s="90"/>
      <c r="AB18" s="90"/>
    </row>
    <row r="19" spans="1:28" ht="123.75" x14ac:dyDescent="0.2">
      <c r="A19" s="33" t="s">
        <v>86</v>
      </c>
      <c r="B19" s="60" t="s">
        <v>519</v>
      </c>
      <c r="C19" s="40" t="s">
        <v>520</v>
      </c>
      <c r="D19" s="33" t="s">
        <v>521</v>
      </c>
      <c r="E19" s="40" t="s">
        <v>522</v>
      </c>
      <c r="F19" s="60"/>
      <c r="G19" s="68"/>
      <c r="H19" s="68"/>
      <c r="I19" s="68"/>
      <c r="J19" s="68"/>
      <c r="K19" s="60" t="s">
        <v>215</v>
      </c>
      <c r="L19" s="51" t="s">
        <v>184</v>
      </c>
      <c r="M19" s="49" t="s">
        <v>532</v>
      </c>
      <c r="N19" s="40" t="s">
        <v>533</v>
      </c>
      <c r="O19" s="51" t="s">
        <v>184</v>
      </c>
      <c r="P19" s="60" t="s">
        <v>258</v>
      </c>
      <c r="Q19" s="38" t="s">
        <v>534</v>
      </c>
      <c r="R19" s="97">
        <v>0.9</v>
      </c>
      <c r="S19" s="97">
        <v>0.9</v>
      </c>
      <c r="T19" s="60">
        <v>0</v>
      </c>
      <c r="U19" s="76" t="s">
        <v>113</v>
      </c>
      <c r="V19" s="76" t="s">
        <v>113</v>
      </c>
      <c r="W19" s="40" t="s">
        <v>535</v>
      </c>
      <c r="X19" s="60"/>
      <c r="Y19" s="60"/>
      <c r="Z19" s="90"/>
      <c r="AA19" s="90"/>
      <c r="AB19" s="90"/>
    </row>
    <row r="20" spans="1:28" ht="78.75" x14ac:dyDescent="0.2">
      <c r="A20" s="33" t="s">
        <v>86</v>
      </c>
      <c r="B20" s="60" t="s">
        <v>519</v>
      </c>
      <c r="C20" s="40" t="s">
        <v>520</v>
      </c>
      <c r="D20" s="33" t="s">
        <v>521</v>
      </c>
      <c r="E20" s="40" t="s">
        <v>522</v>
      </c>
      <c r="F20" s="60"/>
      <c r="G20" s="68"/>
      <c r="H20" s="68"/>
      <c r="I20" s="68"/>
      <c r="J20" s="68"/>
      <c r="K20" s="60" t="s">
        <v>215</v>
      </c>
      <c r="L20" s="51" t="s">
        <v>188</v>
      </c>
      <c r="M20" s="49" t="s">
        <v>536</v>
      </c>
      <c r="N20" s="40" t="s">
        <v>537</v>
      </c>
      <c r="O20" s="51" t="s">
        <v>188</v>
      </c>
      <c r="P20" s="60" t="s">
        <v>258</v>
      </c>
      <c r="Q20" s="38" t="s">
        <v>538</v>
      </c>
      <c r="R20" s="105">
        <v>0.78500000000000003</v>
      </c>
      <c r="S20" s="105">
        <v>0.78500000000000003</v>
      </c>
      <c r="T20" s="60">
        <v>365</v>
      </c>
      <c r="U20" s="76" t="s">
        <v>113</v>
      </c>
      <c r="V20" s="76" t="s">
        <v>113</v>
      </c>
      <c r="W20" s="40" t="s">
        <v>539</v>
      </c>
      <c r="X20" s="60"/>
      <c r="Y20" s="60"/>
      <c r="Z20" s="90"/>
      <c r="AA20" s="90"/>
      <c r="AB20" s="90"/>
    </row>
    <row r="21" spans="1:28" ht="90" x14ac:dyDescent="0.2">
      <c r="A21" s="33" t="s">
        <v>86</v>
      </c>
      <c r="B21" s="60" t="s">
        <v>519</v>
      </c>
      <c r="C21" s="40" t="s">
        <v>520</v>
      </c>
      <c r="D21" s="33" t="s">
        <v>521</v>
      </c>
      <c r="E21" s="40" t="s">
        <v>522</v>
      </c>
      <c r="F21" s="60"/>
      <c r="G21" s="68"/>
      <c r="H21" s="68"/>
      <c r="I21" s="68"/>
      <c r="J21" s="68"/>
      <c r="K21" s="60" t="s">
        <v>215</v>
      </c>
      <c r="L21" s="51" t="s">
        <v>197</v>
      </c>
      <c r="M21" s="49" t="s">
        <v>540</v>
      </c>
      <c r="N21" s="40" t="s">
        <v>541</v>
      </c>
      <c r="O21" s="51" t="s">
        <v>197</v>
      </c>
      <c r="P21" s="60" t="s">
        <v>259</v>
      </c>
      <c r="Q21" s="38" t="s">
        <v>542</v>
      </c>
      <c r="R21" s="40">
        <v>96</v>
      </c>
      <c r="S21" s="40">
        <v>96</v>
      </c>
      <c r="T21" s="60">
        <v>28</v>
      </c>
      <c r="U21" s="76" t="s">
        <v>113</v>
      </c>
      <c r="V21" s="76" t="s">
        <v>113</v>
      </c>
      <c r="W21" s="40" t="s">
        <v>543</v>
      </c>
      <c r="X21" s="60"/>
      <c r="Y21" s="60"/>
      <c r="Z21" s="90"/>
      <c r="AA21" s="90"/>
      <c r="AB21" s="90"/>
    </row>
    <row r="22" spans="1:28" ht="78.75" x14ac:dyDescent="0.2">
      <c r="A22" s="33" t="s">
        <v>86</v>
      </c>
      <c r="B22" s="60" t="s">
        <v>519</v>
      </c>
      <c r="C22" s="40" t="s">
        <v>520</v>
      </c>
      <c r="D22" s="33" t="s">
        <v>521</v>
      </c>
      <c r="E22" s="40" t="s">
        <v>522</v>
      </c>
      <c r="F22" s="60"/>
      <c r="G22" s="68"/>
      <c r="H22" s="68"/>
      <c r="I22" s="68"/>
      <c r="J22" s="68"/>
      <c r="K22" s="60" t="s">
        <v>215</v>
      </c>
      <c r="L22" s="51" t="s">
        <v>134</v>
      </c>
      <c r="M22" s="49" t="s">
        <v>544</v>
      </c>
      <c r="N22" s="40" t="s">
        <v>545</v>
      </c>
      <c r="O22" s="51" t="s">
        <v>134</v>
      </c>
      <c r="P22" s="60" t="s">
        <v>147</v>
      </c>
      <c r="Q22" s="38" t="s">
        <v>546</v>
      </c>
      <c r="R22" s="97">
        <v>1</v>
      </c>
      <c r="S22" s="97">
        <v>1</v>
      </c>
      <c r="T22" s="60">
        <v>73</v>
      </c>
      <c r="U22" s="76" t="s">
        <v>113</v>
      </c>
      <c r="V22" s="76" t="s">
        <v>113</v>
      </c>
      <c r="W22" s="40" t="s">
        <v>547</v>
      </c>
      <c r="X22" s="60"/>
      <c r="Y22" s="60"/>
      <c r="Z22" s="90"/>
      <c r="AA22" s="90"/>
      <c r="AB22" s="90"/>
    </row>
    <row r="23" spans="1:28" ht="101.25" x14ac:dyDescent="0.2">
      <c r="A23" s="33" t="s">
        <v>86</v>
      </c>
      <c r="B23" s="60" t="s">
        <v>519</v>
      </c>
      <c r="C23" s="40" t="s">
        <v>520</v>
      </c>
      <c r="D23" s="33" t="s">
        <v>521</v>
      </c>
      <c r="E23" s="40" t="s">
        <v>522</v>
      </c>
      <c r="F23" s="60"/>
      <c r="G23" s="68"/>
      <c r="H23" s="68"/>
      <c r="I23" s="68"/>
      <c r="J23" s="68"/>
      <c r="K23" s="60" t="s">
        <v>215</v>
      </c>
      <c r="L23" s="51" t="s">
        <v>188</v>
      </c>
      <c r="M23" s="49" t="s">
        <v>548</v>
      </c>
      <c r="N23" s="40" t="s">
        <v>549</v>
      </c>
      <c r="O23" s="51" t="s">
        <v>188</v>
      </c>
      <c r="P23" s="60" t="s">
        <v>147</v>
      </c>
      <c r="Q23" s="38" t="s">
        <v>550</v>
      </c>
      <c r="R23" s="97">
        <v>1</v>
      </c>
      <c r="S23" s="97">
        <v>1</v>
      </c>
      <c r="T23" s="60">
        <v>0</v>
      </c>
      <c r="U23" s="76" t="s">
        <v>113</v>
      </c>
      <c r="V23" s="76" t="s">
        <v>113</v>
      </c>
      <c r="W23" s="40" t="s">
        <v>551</v>
      </c>
      <c r="X23" s="60"/>
      <c r="Y23" s="60"/>
      <c r="Z23" s="90"/>
      <c r="AA23" s="90"/>
      <c r="AB23" s="90"/>
    </row>
    <row r="24" spans="1:28" ht="146.25" x14ac:dyDescent="0.2">
      <c r="A24" s="33" t="s">
        <v>86</v>
      </c>
      <c r="B24" s="60" t="s">
        <v>519</v>
      </c>
      <c r="C24" s="40" t="s">
        <v>520</v>
      </c>
      <c r="D24" s="33" t="s">
        <v>521</v>
      </c>
      <c r="E24" s="40" t="s">
        <v>522</v>
      </c>
      <c r="F24" s="60"/>
      <c r="G24" s="68"/>
      <c r="H24" s="68"/>
      <c r="I24" s="68"/>
      <c r="J24" s="68"/>
      <c r="K24" s="60"/>
      <c r="L24" s="51" t="s">
        <v>197</v>
      </c>
      <c r="M24" s="49" t="s">
        <v>552</v>
      </c>
      <c r="N24" s="40" t="s">
        <v>553</v>
      </c>
      <c r="O24" s="51" t="s">
        <v>197</v>
      </c>
      <c r="P24" s="60" t="s">
        <v>260</v>
      </c>
      <c r="Q24" s="39" t="s">
        <v>554</v>
      </c>
      <c r="R24" s="97">
        <v>1</v>
      </c>
      <c r="S24" s="97">
        <v>1</v>
      </c>
      <c r="T24" s="60">
        <v>0</v>
      </c>
      <c r="U24" s="76" t="s">
        <v>113</v>
      </c>
      <c r="V24" s="76" t="s">
        <v>113</v>
      </c>
      <c r="W24" s="40" t="s">
        <v>261</v>
      </c>
      <c r="X24" s="60"/>
      <c r="Y24" s="60"/>
      <c r="Z24" s="90"/>
      <c r="AA24" s="90"/>
      <c r="AB24" s="90"/>
    </row>
    <row r="25" spans="1:28" ht="123.75" x14ac:dyDescent="0.2">
      <c r="A25" s="33" t="s">
        <v>86</v>
      </c>
      <c r="B25" s="60" t="s">
        <v>519</v>
      </c>
      <c r="C25" s="40" t="s">
        <v>520</v>
      </c>
      <c r="D25" s="33" t="s">
        <v>521</v>
      </c>
      <c r="E25" s="40" t="s">
        <v>522</v>
      </c>
      <c r="F25" s="60"/>
      <c r="G25" s="68"/>
      <c r="H25" s="68"/>
      <c r="I25" s="68"/>
      <c r="J25" s="68"/>
      <c r="K25" s="60" t="s">
        <v>215</v>
      </c>
      <c r="L25" s="51" t="s">
        <v>144</v>
      </c>
      <c r="M25" s="49" t="s">
        <v>555</v>
      </c>
      <c r="N25" s="40" t="s">
        <v>556</v>
      </c>
      <c r="O25" s="51" t="s">
        <v>144</v>
      </c>
      <c r="P25" s="60" t="s">
        <v>258</v>
      </c>
      <c r="Q25" s="38" t="s">
        <v>557</v>
      </c>
      <c r="R25" s="97">
        <v>1</v>
      </c>
      <c r="S25" s="97">
        <v>1</v>
      </c>
      <c r="T25" s="137">
        <v>46</v>
      </c>
      <c r="U25" s="76" t="s">
        <v>113</v>
      </c>
      <c r="V25" s="76" t="s">
        <v>113</v>
      </c>
      <c r="W25" s="40" t="s">
        <v>558</v>
      </c>
      <c r="X25" s="60"/>
      <c r="Y25" s="60"/>
      <c r="Z25" s="90"/>
      <c r="AA25" s="90"/>
      <c r="AB25" s="90"/>
    </row>
    <row r="26" spans="1:28" ht="123.75" x14ac:dyDescent="0.2">
      <c r="A26" s="33" t="s">
        <v>86</v>
      </c>
      <c r="B26" s="60" t="s">
        <v>519</v>
      </c>
      <c r="C26" s="40" t="s">
        <v>520</v>
      </c>
      <c r="D26" s="33" t="s">
        <v>521</v>
      </c>
      <c r="E26" s="40" t="s">
        <v>522</v>
      </c>
      <c r="F26" s="60"/>
      <c r="G26" s="68"/>
      <c r="H26" s="68"/>
      <c r="I26" s="68"/>
      <c r="J26" s="68"/>
      <c r="K26" s="60" t="s">
        <v>215</v>
      </c>
      <c r="L26" s="51" t="s">
        <v>188</v>
      </c>
      <c r="M26" s="49" t="s">
        <v>559</v>
      </c>
      <c r="N26" s="40" t="s">
        <v>560</v>
      </c>
      <c r="O26" s="51" t="s">
        <v>188</v>
      </c>
      <c r="P26" s="60" t="s">
        <v>147</v>
      </c>
      <c r="Q26" s="38" t="s">
        <v>561</v>
      </c>
      <c r="R26" s="97">
        <v>1</v>
      </c>
      <c r="S26" s="97">
        <v>1</v>
      </c>
      <c r="T26" s="60">
        <v>0</v>
      </c>
      <c r="U26" s="76" t="s">
        <v>113</v>
      </c>
      <c r="V26" s="76" t="s">
        <v>113</v>
      </c>
      <c r="W26" s="40" t="s">
        <v>562</v>
      </c>
      <c r="X26" s="60"/>
      <c r="Y26" s="60"/>
      <c r="Z26" s="90"/>
      <c r="AA26" s="90"/>
      <c r="AB26" s="90"/>
    </row>
    <row r="27" spans="1:28" ht="78.75" x14ac:dyDescent="0.2">
      <c r="A27" s="33" t="s">
        <v>86</v>
      </c>
      <c r="B27" s="60" t="s">
        <v>519</v>
      </c>
      <c r="C27" s="40" t="s">
        <v>520</v>
      </c>
      <c r="D27" s="33" t="s">
        <v>521</v>
      </c>
      <c r="E27" s="40" t="s">
        <v>522</v>
      </c>
      <c r="F27" s="60"/>
      <c r="G27" s="68"/>
      <c r="H27" s="68"/>
      <c r="I27" s="68"/>
      <c r="J27" s="68"/>
      <c r="K27" s="60"/>
      <c r="L27" s="51" t="s">
        <v>197</v>
      </c>
      <c r="M27" s="49" t="s">
        <v>563</v>
      </c>
      <c r="N27" s="40" t="s">
        <v>564</v>
      </c>
      <c r="O27" s="51" t="s">
        <v>197</v>
      </c>
      <c r="P27" s="60" t="s">
        <v>260</v>
      </c>
      <c r="Q27" s="38" t="s">
        <v>565</v>
      </c>
      <c r="R27" s="97">
        <v>1</v>
      </c>
      <c r="S27" s="97">
        <v>1</v>
      </c>
      <c r="T27" s="60">
        <v>51</v>
      </c>
      <c r="U27" s="76" t="s">
        <v>113</v>
      </c>
      <c r="V27" s="76" t="s">
        <v>113</v>
      </c>
      <c r="W27" s="40" t="s">
        <v>566</v>
      </c>
      <c r="X27" s="60"/>
      <c r="Y27" s="60"/>
      <c r="Z27" s="90"/>
      <c r="AA27" s="90"/>
      <c r="AB27" s="90"/>
    </row>
    <row r="28" spans="1:28" ht="22.5" x14ac:dyDescent="0.2">
      <c r="A28" s="33"/>
      <c r="B28" s="60"/>
      <c r="C28" s="40"/>
      <c r="D28" s="33"/>
      <c r="E28" s="40"/>
      <c r="F28" s="60"/>
      <c r="G28" s="68"/>
      <c r="H28" s="68"/>
      <c r="I28" s="68"/>
      <c r="J28" s="68"/>
      <c r="K28" s="60"/>
      <c r="L28" s="51" t="s">
        <v>216</v>
      </c>
      <c r="M28" s="49" t="s">
        <v>567</v>
      </c>
      <c r="N28" s="40" t="s">
        <v>568</v>
      </c>
      <c r="O28" s="51" t="s">
        <v>216</v>
      </c>
      <c r="P28" s="60" t="s">
        <v>147</v>
      </c>
      <c r="Q28" s="38" t="s">
        <v>568</v>
      </c>
      <c r="R28" s="97">
        <v>1</v>
      </c>
      <c r="S28" s="97">
        <v>1</v>
      </c>
      <c r="T28" s="60">
        <v>1</v>
      </c>
      <c r="U28" s="76" t="s">
        <v>113</v>
      </c>
      <c r="V28" s="76" t="s">
        <v>113</v>
      </c>
      <c r="W28" s="40" t="s">
        <v>568</v>
      </c>
      <c r="X28" s="60"/>
      <c r="Y28" s="60"/>
      <c r="Z28" s="90"/>
      <c r="AA28" s="90"/>
      <c r="AB28" s="90"/>
    </row>
    <row r="29" spans="1:28" ht="123.75" x14ac:dyDescent="0.2">
      <c r="A29" s="33" t="s">
        <v>86</v>
      </c>
      <c r="B29" s="60" t="s">
        <v>519</v>
      </c>
      <c r="C29" s="40" t="s">
        <v>520</v>
      </c>
      <c r="D29" s="33" t="s">
        <v>521</v>
      </c>
      <c r="E29" s="40" t="s">
        <v>522</v>
      </c>
      <c r="F29" s="60"/>
      <c r="G29" s="68"/>
      <c r="H29" s="68"/>
      <c r="I29" s="68"/>
      <c r="J29" s="68"/>
      <c r="K29" s="60" t="s">
        <v>215</v>
      </c>
      <c r="L29" s="51" t="s">
        <v>160</v>
      </c>
      <c r="M29" s="49" t="s">
        <v>569</v>
      </c>
      <c r="N29" s="40" t="s">
        <v>570</v>
      </c>
      <c r="O29" s="51" t="s">
        <v>160</v>
      </c>
      <c r="P29" s="60" t="s">
        <v>259</v>
      </c>
      <c r="Q29" s="38" t="s">
        <v>571</v>
      </c>
      <c r="R29" s="97">
        <v>0.8</v>
      </c>
      <c r="S29" s="97">
        <v>0.8</v>
      </c>
      <c r="T29" s="60">
        <v>0</v>
      </c>
      <c r="U29" s="76" t="s">
        <v>113</v>
      </c>
      <c r="V29" s="76" t="s">
        <v>113</v>
      </c>
      <c r="W29" s="40" t="s">
        <v>572</v>
      </c>
      <c r="X29" s="60"/>
      <c r="Y29" s="60"/>
      <c r="Z29" s="90"/>
      <c r="AA29" s="90"/>
      <c r="AB29" s="90"/>
    </row>
    <row r="30" spans="1:28" ht="123.75" x14ac:dyDescent="0.2">
      <c r="A30" s="33" t="s">
        <v>86</v>
      </c>
      <c r="B30" s="60" t="s">
        <v>519</v>
      </c>
      <c r="C30" s="40" t="s">
        <v>520</v>
      </c>
      <c r="D30" s="33" t="s">
        <v>521</v>
      </c>
      <c r="E30" s="40" t="s">
        <v>522</v>
      </c>
      <c r="F30" s="60"/>
      <c r="G30" s="68"/>
      <c r="H30" s="68"/>
      <c r="I30" s="68"/>
      <c r="J30" s="68"/>
      <c r="K30" s="60" t="s">
        <v>215</v>
      </c>
      <c r="L30" s="51" t="s">
        <v>188</v>
      </c>
      <c r="M30" s="49" t="s">
        <v>573</v>
      </c>
      <c r="N30" s="40" t="s">
        <v>574</v>
      </c>
      <c r="O30" s="51" t="s">
        <v>188</v>
      </c>
      <c r="P30" s="60" t="s">
        <v>259</v>
      </c>
      <c r="Q30" s="38" t="s">
        <v>575</v>
      </c>
      <c r="R30" s="97">
        <v>0.5</v>
      </c>
      <c r="S30" s="97">
        <v>0.5</v>
      </c>
      <c r="T30" s="60">
        <v>84</v>
      </c>
      <c r="U30" s="76" t="s">
        <v>113</v>
      </c>
      <c r="V30" s="76" t="s">
        <v>113</v>
      </c>
      <c r="W30" s="40" t="s">
        <v>576</v>
      </c>
      <c r="X30" s="60"/>
      <c r="Y30" s="60"/>
      <c r="Z30" s="90"/>
      <c r="AA30" s="90"/>
      <c r="AB30" s="90"/>
    </row>
    <row r="31" spans="1:28" ht="112.5" x14ac:dyDescent="0.2">
      <c r="A31" s="33" t="s">
        <v>86</v>
      </c>
      <c r="B31" s="60" t="s">
        <v>519</v>
      </c>
      <c r="C31" s="40" t="s">
        <v>520</v>
      </c>
      <c r="D31" s="33" t="s">
        <v>521</v>
      </c>
      <c r="E31" s="40" t="s">
        <v>522</v>
      </c>
      <c r="F31" s="60"/>
      <c r="G31" s="68"/>
      <c r="H31" s="68"/>
      <c r="I31" s="68"/>
      <c r="J31" s="68"/>
      <c r="K31" s="60" t="s">
        <v>215</v>
      </c>
      <c r="L31" s="51" t="s">
        <v>197</v>
      </c>
      <c r="M31" s="49" t="s">
        <v>577</v>
      </c>
      <c r="N31" s="40" t="s">
        <v>570</v>
      </c>
      <c r="O31" s="51" t="s">
        <v>197</v>
      </c>
      <c r="P31" s="60" t="s">
        <v>259</v>
      </c>
      <c r="Q31" s="38" t="s">
        <v>578</v>
      </c>
      <c r="R31" s="97">
        <v>1</v>
      </c>
      <c r="S31" s="97">
        <v>1</v>
      </c>
      <c r="T31" s="60">
        <v>0</v>
      </c>
      <c r="U31" s="76" t="s">
        <v>113</v>
      </c>
      <c r="V31" s="76" t="s">
        <v>113</v>
      </c>
      <c r="W31" s="40" t="s">
        <v>572</v>
      </c>
      <c r="X31" s="60"/>
      <c r="Y31" s="60"/>
      <c r="Z31" s="90"/>
      <c r="AA31" s="90"/>
      <c r="AB31" s="90"/>
    </row>
    <row r="32" spans="1:28" x14ac:dyDescent="0.2">
      <c r="A32" s="34"/>
      <c r="B32" s="89"/>
      <c r="C32" s="89"/>
      <c r="D32" s="89"/>
      <c r="E32" s="89"/>
      <c r="F32" s="89"/>
      <c r="G32" s="136"/>
      <c r="H32" s="136"/>
      <c r="I32" s="136"/>
      <c r="J32" s="136"/>
      <c r="K32" s="89"/>
      <c r="L32" s="89"/>
      <c r="M32" s="87"/>
      <c r="N32" s="138"/>
      <c r="O32" s="89"/>
      <c r="P32" s="89"/>
      <c r="Q32" s="87"/>
      <c r="R32" s="138"/>
      <c r="S32" s="89"/>
      <c r="T32" s="89"/>
      <c r="U32" s="88"/>
      <c r="V32" s="88"/>
      <c r="W32" s="89"/>
      <c r="X32" s="60"/>
      <c r="Y32" s="60"/>
      <c r="Z32" s="90"/>
      <c r="AA32" s="90"/>
      <c r="AB32" s="90"/>
    </row>
    <row r="33" spans="1:28" ht="112.5" x14ac:dyDescent="0.2">
      <c r="A33" s="33" t="s">
        <v>86</v>
      </c>
      <c r="B33" s="33" t="s">
        <v>341</v>
      </c>
      <c r="C33" s="35" t="s">
        <v>342</v>
      </c>
      <c r="D33" s="33" t="s">
        <v>343</v>
      </c>
      <c r="E33" s="35" t="s">
        <v>344</v>
      </c>
      <c r="F33" s="48">
        <v>1338803</v>
      </c>
      <c r="G33" s="48">
        <v>725534</v>
      </c>
      <c r="H33" s="48">
        <v>579647</v>
      </c>
      <c r="I33" s="48">
        <v>579647</v>
      </c>
      <c r="J33" s="48">
        <v>579647</v>
      </c>
      <c r="K33" s="33" t="s">
        <v>215</v>
      </c>
      <c r="L33" s="33" t="s">
        <v>27</v>
      </c>
      <c r="M33" s="49" t="s">
        <v>345</v>
      </c>
      <c r="N33" s="49" t="s">
        <v>346</v>
      </c>
      <c r="O33" s="33" t="s">
        <v>27</v>
      </c>
      <c r="P33" s="33" t="s">
        <v>147</v>
      </c>
      <c r="Q33" s="49" t="s">
        <v>346</v>
      </c>
      <c r="R33" s="37">
        <v>0.8</v>
      </c>
      <c r="S33" s="37">
        <v>0.8</v>
      </c>
      <c r="T33" s="16">
        <v>0.5</v>
      </c>
      <c r="U33" s="45" t="s">
        <v>113</v>
      </c>
      <c r="V33" s="45" t="s">
        <v>113</v>
      </c>
      <c r="W33" s="37" t="s">
        <v>128</v>
      </c>
      <c r="X33" s="90"/>
      <c r="Y33" s="90"/>
      <c r="Z33" s="90"/>
      <c r="AA33" s="90"/>
      <c r="AB33" s="90"/>
    </row>
    <row r="34" spans="1:28" ht="90" x14ac:dyDescent="0.2">
      <c r="A34" s="33" t="s">
        <v>86</v>
      </c>
      <c r="B34" s="33" t="s">
        <v>341</v>
      </c>
      <c r="C34" s="35" t="s">
        <v>342</v>
      </c>
      <c r="D34" s="33" t="s">
        <v>343</v>
      </c>
      <c r="E34" s="35" t="s">
        <v>344</v>
      </c>
      <c r="F34" s="33"/>
      <c r="G34" s="48"/>
      <c r="H34" s="48"/>
      <c r="I34" s="48"/>
      <c r="J34" s="48"/>
      <c r="K34" s="33" t="s">
        <v>215</v>
      </c>
      <c r="L34" s="33" t="s">
        <v>116</v>
      </c>
      <c r="M34" s="49" t="s">
        <v>347</v>
      </c>
      <c r="N34" s="49" t="s">
        <v>348</v>
      </c>
      <c r="O34" s="33" t="s">
        <v>116</v>
      </c>
      <c r="P34" s="50" t="s">
        <v>110</v>
      </c>
      <c r="Q34" s="49" t="s">
        <v>348</v>
      </c>
      <c r="R34" s="37">
        <v>0.8</v>
      </c>
      <c r="S34" s="37">
        <v>0.8</v>
      </c>
      <c r="T34" s="16">
        <v>0.5</v>
      </c>
      <c r="U34" s="45" t="s">
        <v>113</v>
      </c>
      <c r="V34" s="45" t="s">
        <v>113</v>
      </c>
      <c r="W34" s="37" t="s">
        <v>128</v>
      </c>
      <c r="X34" s="90"/>
      <c r="Y34" s="90"/>
      <c r="Z34" s="90"/>
      <c r="AA34" s="90"/>
      <c r="AB34" s="90"/>
    </row>
    <row r="35" spans="1:28" ht="202.5" x14ac:dyDescent="0.2">
      <c r="A35" s="33" t="s">
        <v>86</v>
      </c>
      <c r="B35" s="33" t="s">
        <v>341</v>
      </c>
      <c r="C35" s="35" t="s">
        <v>342</v>
      </c>
      <c r="D35" s="33" t="s">
        <v>343</v>
      </c>
      <c r="E35" s="35" t="s">
        <v>344</v>
      </c>
      <c r="F35" s="33"/>
      <c r="G35" s="48"/>
      <c r="H35" s="48"/>
      <c r="I35" s="48"/>
      <c r="J35" s="48"/>
      <c r="K35" s="33" t="s">
        <v>215</v>
      </c>
      <c r="L35" s="51" t="s">
        <v>184</v>
      </c>
      <c r="M35" s="49" t="s">
        <v>349</v>
      </c>
      <c r="N35" s="49" t="s">
        <v>350</v>
      </c>
      <c r="O35" s="51" t="s">
        <v>184</v>
      </c>
      <c r="P35" s="33" t="s">
        <v>187</v>
      </c>
      <c r="Q35" s="49" t="s">
        <v>350</v>
      </c>
      <c r="R35" s="37">
        <v>0.2</v>
      </c>
      <c r="S35" s="37">
        <v>0.4</v>
      </c>
      <c r="T35" s="41">
        <v>0.02</v>
      </c>
      <c r="U35" s="45" t="s">
        <v>113</v>
      </c>
      <c r="V35" s="45" t="s">
        <v>113</v>
      </c>
      <c r="W35" s="37" t="s">
        <v>128</v>
      </c>
      <c r="X35" s="90"/>
      <c r="Y35" s="90"/>
      <c r="Z35" s="90"/>
      <c r="AA35" s="90"/>
      <c r="AB35" s="90"/>
    </row>
    <row r="36" spans="1:28" ht="270" x14ac:dyDescent="0.2">
      <c r="A36" s="33" t="s">
        <v>86</v>
      </c>
      <c r="B36" s="33" t="s">
        <v>341</v>
      </c>
      <c r="C36" s="35" t="s">
        <v>342</v>
      </c>
      <c r="D36" s="33" t="s">
        <v>343</v>
      </c>
      <c r="E36" s="35" t="s">
        <v>344</v>
      </c>
      <c r="F36" s="33"/>
      <c r="G36" s="48"/>
      <c r="H36" s="48"/>
      <c r="I36" s="48"/>
      <c r="J36" s="48"/>
      <c r="K36" s="33" t="s">
        <v>215</v>
      </c>
      <c r="L36" s="51" t="s">
        <v>188</v>
      </c>
      <c r="M36" s="49" t="s">
        <v>351</v>
      </c>
      <c r="N36" s="49" t="s">
        <v>352</v>
      </c>
      <c r="O36" s="51" t="s">
        <v>188</v>
      </c>
      <c r="P36" s="52" t="s">
        <v>119</v>
      </c>
      <c r="Q36" s="49" t="s">
        <v>352</v>
      </c>
      <c r="R36" s="37">
        <v>1</v>
      </c>
      <c r="S36" s="37">
        <v>1</v>
      </c>
      <c r="T36" s="16">
        <v>0.6</v>
      </c>
      <c r="U36" s="45" t="s">
        <v>113</v>
      </c>
      <c r="V36" s="45" t="s">
        <v>113</v>
      </c>
      <c r="W36" s="37" t="s">
        <v>128</v>
      </c>
      <c r="X36" s="90"/>
      <c r="Y36" s="90"/>
      <c r="Z36" s="90"/>
      <c r="AA36" s="90"/>
      <c r="AB36" s="90"/>
    </row>
    <row r="37" spans="1:28" ht="168.75" x14ac:dyDescent="0.2">
      <c r="A37" s="33" t="s">
        <v>86</v>
      </c>
      <c r="B37" s="33" t="s">
        <v>341</v>
      </c>
      <c r="C37" s="35" t="s">
        <v>342</v>
      </c>
      <c r="D37" s="33" t="s">
        <v>343</v>
      </c>
      <c r="E37" s="35" t="s">
        <v>344</v>
      </c>
      <c r="F37" s="33"/>
      <c r="G37" s="48"/>
      <c r="H37" s="48"/>
      <c r="I37" s="48"/>
      <c r="J37" s="48"/>
      <c r="K37" s="33" t="s">
        <v>215</v>
      </c>
      <c r="L37" s="51" t="s">
        <v>197</v>
      </c>
      <c r="M37" s="49" t="s">
        <v>353</v>
      </c>
      <c r="N37" s="49" t="s">
        <v>354</v>
      </c>
      <c r="O37" s="51" t="s">
        <v>197</v>
      </c>
      <c r="P37" s="52" t="s">
        <v>119</v>
      </c>
      <c r="Q37" s="49" t="s">
        <v>354</v>
      </c>
      <c r="R37" s="37">
        <v>1</v>
      </c>
      <c r="S37" s="37">
        <v>1</v>
      </c>
      <c r="T37" s="41">
        <v>0.95</v>
      </c>
      <c r="U37" s="45" t="s">
        <v>113</v>
      </c>
      <c r="V37" s="45" t="s">
        <v>113</v>
      </c>
      <c r="W37" s="37" t="s">
        <v>128</v>
      </c>
      <c r="X37" s="90"/>
      <c r="Y37" s="90"/>
      <c r="Z37" s="90"/>
      <c r="AA37" s="90"/>
      <c r="AB37" s="90"/>
    </row>
    <row r="38" spans="1:28" ht="191.25" x14ac:dyDescent="0.2">
      <c r="A38" s="33" t="s">
        <v>86</v>
      </c>
      <c r="B38" s="33" t="s">
        <v>341</v>
      </c>
      <c r="C38" s="35" t="s">
        <v>342</v>
      </c>
      <c r="D38" s="33" t="s">
        <v>343</v>
      </c>
      <c r="E38" s="35" t="s">
        <v>344</v>
      </c>
      <c r="F38" s="33"/>
      <c r="G38" s="48"/>
      <c r="H38" s="48"/>
      <c r="I38" s="48"/>
      <c r="J38" s="48"/>
      <c r="K38" s="33" t="s">
        <v>215</v>
      </c>
      <c r="L38" s="51" t="s">
        <v>216</v>
      </c>
      <c r="M38" s="49" t="s">
        <v>355</v>
      </c>
      <c r="N38" s="49" t="s">
        <v>356</v>
      </c>
      <c r="O38" s="51" t="s">
        <v>216</v>
      </c>
      <c r="P38" s="52" t="s">
        <v>119</v>
      </c>
      <c r="Q38" s="49" t="s">
        <v>356</v>
      </c>
      <c r="R38" s="37">
        <v>1</v>
      </c>
      <c r="S38" s="37">
        <v>1</v>
      </c>
      <c r="T38" s="53">
        <v>0.65</v>
      </c>
      <c r="U38" s="45" t="s">
        <v>113</v>
      </c>
      <c r="V38" s="45" t="s">
        <v>113</v>
      </c>
      <c r="W38" s="37" t="s">
        <v>128</v>
      </c>
      <c r="X38" s="90"/>
      <c r="Y38" s="90"/>
      <c r="Z38" s="90"/>
      <c r="AA38" s="90"/>
      <c r="AB38" s="90"/>
    </row>
    <row r="39" spans="1:28" ht="168.75" x14ac:dyDescent="0.2">
      <c r="A39" s="33" t="s">
        <v>86</v>
      </c>
      <c r="B39" s="33" t="s">
        <v>341</v>
      </c>
      <c r="C39" s="35" t="s">
        <v>342</v>
      </c>
      <c r="D39" s="33" t="s">
        <v>343</v>
      </c>
      <c r="E39" s="35" t="s">
        <v>344</v>
      </c>
      <c r="F39" s="33"/>
      <c r="G39" s="48"/>
      <c r="H39" s="48"/>
      <c r="I39" s="48"/>
      <c r="J39" s="48"/>
      <c r="K39" s="33" t="s">
        <v>215</v>
      </c>
      <c r="L39" s="51" t="s">
        <v>134</v>
      </c>
      <c r="M39" s="49" t="s">
        <v>357</v>
      </c>
      <c r="N39" s="49" t="s">
        <v>358</v>
      </c>
      <c r="O39" s="51" t="s">
        <v>134</v>
      </c>
      <c r="P39" s="52" t="s">
        <v>119</v>
      </c>
      <c r="Q39" s="49" t="s">
        <v>358</v>
      </c>
      <c r="R39" s="37">
        <v>1</v>
      </c>
      <c r="S39" s="37">
        <v>1</v>
      </c>
      <c r="T39" s="41">
        <v>0.9</v>
      </c>
      <c r="U39" s="45" t="s">
        <v>113</v>
      </c>
      <c r="V39" s="45" t="s">
        <v>113</v>
      </c>
      <c r="W39" s="37" t="s">
        <v>128</v>
      </c>
      <c r="X39" s="90"/>
      <c r="Y39" s="90"/>
      <c r="Z39" s="90"/>
      <c r="AA39" s="90"/>
      <c r="AB39" s="90"/>
    </row>
    <row r="40" spans="1:28" ht="123.75" x14ac:dyDescent="0.2">
      <c r="A40" s="33" t="s">
        <v>86</v>
      </c>
      <c r="B40" s="33" t="s">
        <v>341</v>
      </c>
      <c r="C40" s="35" t="s">
        <v>342</v>
      </c>
      <c r="D40" s="33" t="s">
        <v>343</v>
      </c>
      <c r="E40" s="35" t="s">
        <v>344</v>
      </c>
      <c r="F40" s="33"/>
      <c r="G40" s="48"/>
      <c r="H40" s="48"/>
      <c r="I40" s="48"/>
      <c r="J40" s="48"/>
      <c r="K40" s="33" t="s">
        <v>215</v>
      </c>
      <c r="L40" s="51" t="s">
        <v>188</v>
      </c>
      <c r="M40" s="49" t="s">
        <v>359</v>
      </c>
      <c r="N40" s="49" t="s">
        <v>360</v>
      </c>
      <c r="O40" s="51" t="s">
        <v>188</v>
      </c>
      <c r="P40" s="52" t="s">
        <v>119</v>
      </c>
      <c r="Q40" s="49" t="s">
        <v>360</v>
      </c>
      <c r="R40" s="37">
        <v>1</v>
      </c>
      <c r="S40" s="37">
        <v>1</v>
      </c>
      <c r="T40" s="53">
        <v>0.55000000000000004</v>
      </c>
      <c r="U40" s="45" t="s">
        <v>113</v>
      </c>
      <c r="V40" s="45" t="s">
        <v>113</v>
      </c>
      <c r="W40" s="37" t="s">
        <v>128</v>
      </c>
      <c r="X40" s="90"/>
      <c r="Y40" s="90"/>
      <c r="Z40" s="90"/>
      <c r="AA40" s="90"/>
      <c r="AB40" s="90"/>
    </row>
    <row r="41" spans="1:28" ht="213.75" x14ac:dyDescent="0.2">
      <c r="A41" s="33" t="s">
        <v>86</v>
      </c>
      <c r="B41" s="33" t="s">
        <v>341</v>
      </c>
      <c r="C41" s="35" t="s">
        <v>342</v>
      </c>
      <c r="D41" s="33" t="s">
        <v>343</v>
      </c>
      <c r="E41" s="35" t="s">
        <v>344</v>
      </c>
      <c r="F41" s="33"/>
      <c r="G41" s="48"/>
      <c r="H41" s="48"/>
      <c r="I41" s="48"/>
      <c r="J41" s="48"/>
      <c r="K41" s="33" t="s">
        <v>215</v>
      </c>
      <c r="L41" s="51" t="s">
        <v>197</v>
      </c>
      <c r="M41" s="49" t="s">
        <v>361</v>
      </c>
      <c r="N41" s="49" t="s">
        <v>362</v>
      </c>
      <c r="O41" s="51" t="s">
        <v>197</v>
      </c>
      <c r="P41" s="52" t="s">
        <v>119</v>
      </c>
      <c r="Q41" s="49" t="s">
        <v>362</v>
      </c>
      <c r="R41" s="37">
        <v>1</v>
      </c>
      <c r="S41" s="37">
        <v>1</v>
      </c>
      <c r="T41" s="41">
        <v>0.55000000000000004</v>
      </c>
      <c r="U41" s="45" t="s">
        <v>113</v>
      </c>
      <c r="V41" s="45" t="s">
        <v>113</v>
      </c>
      <c r="W41" s="37" t="s">
        <v>128</v>
      </c>
      <c r="X41" s="90"/>
      <c r="Y41" s="90"/>
      <c r="Z41" s="90"/>
      <c r="AA41" s="90"/>
      <c r="AB41" s="90"/>
    </row>
    <row r="42" spans="1:28" ht="213.75" x14ac:dyDescent="0.2">
      <c r="A42" s="33" t="s">
        <v>86</v>
      </c>
      <c r="B42" s="33" t="s">
        <v>341</v>
      </c>
      <c r="C42" s="35" t="s">
        <v>342</v>
      </c>
      <c r="D42" s="33" t="s">
        <v>343</v>
      </c>
      <c r="E42" s="35" t="s">
        <v>344</v>
      </c>
      <c r="F42" s="33"/>
      <c r="G42" s="48"/>
      <c r="H42" s="48"/>
      <c r="I42" s="48"/>
      <c r="J42" s="48"/>
      <c r="K42" s="33" t="s">
        <v>215</v>
      </c>
      <c r="L42" s="51" t="s">
        <v>216</v>
      </c>
      <c r="M42" s="49" t="s">
        <v>363</v>
      </c>
      <c r="N42" s="49" t="s">
        <v>364</v>
      </c>
      <c r="O42" s="51" t="s">
        <v>216</v>
      </c>
      <c r="P42" s="52" t="s">
        <v>119</v>
      </c>
      <c r="Q42" s="49" t="s">
        <v>364</v>
      </c>
      <c r="R42" s="37">
        <v>0.8</v>
      </c>
      <c r="S42" s="37">
        <v>0.8</v>
      </c>
      <c r="T42" s="53">
        <v>0</v>
      </c>
      <c r="U42" s="45" t="s">
        <v>113</v>
      </c>
      <c r="V42" s="45" t="s">
        <v>113</v>
      </c>
      <c r="W42" s="37" t="s">
        <v>128</v>
      </c>
      <c r="X42" s="90"/>
      <c r="Y42" s="90"/>
      <c r="Z42" s="90"/>
      <c r="AA42" s="90"/>
      <c r="AB42" s="90"/>
    </row>
    <row r="43" spans="1:28" ht="168.75" x14ac:dyDescent="0.2">
      <c r="A43" s="33" t="s">
        <v>86</v>
      </c>
      <c r="B43" s="33" t="s">
        <v>341</v>
      </c>
      <c r="C43" s="35" t="s">
        <v>342</v>
      </c>
      <c r="D43" s="33" t="s">
        <v>343</v>
      </c>
      <c r="E43" s="35" t="s">
        <v>344</v>
      </c>
      <c r="F43" s="33"/>
      <c r="G43" s="48"/>
      <c r="H43" s="48"/>
      <c r="I43" s="48"/>
      <c r="J43" s="48"/>
      <c r="K43" s="33" t="s">
        <v>215</v>
      </c>
      <c r="L43" s="51" t="s">
        <v>144</v>
      </c>
      <c r="M43" s="49" t="s">
        <v>365</v>
      </c>
      <c r="N43" s="49" t="s">
        <v>366</v>
      </c>
      <c r="O43" s="51" t="s">
        <v>144</v>
      </c>
      <c r="P43" s="52" t="s">
        <v>119</v>
      </c>
      <c r="Q43" s="49" t="s">
        <v>366</v>
      </c>
      <c r="R43" s="37">
        <v>0.8</v>
      </c>
      <c r="S43" s="37">
        <v>0.8</v>
      </c>
      <c r="T43" s="53">
        <v>0.55000000000000004</v>
      </c>
      <c r="U43" s="45" t="s">
        <v>113</v>
      </c>
      <c r="V43" s="45" t="s">
        <v>113</v>
      </c>
      <c r="W43" s="37" t="s">
        <v>128</v>
      </c>
      <c r="X43" s="90"/>
      <c r="Y43" s="90"/>
      <c r="Z43" s="90"/>
      <c r="AA43" s="90"/>
      <c r="AB43" s="90"/>
    </row>
    <row r="44" spans="1:28" ht="157.5" x14ac:dyDescent="0.2">
      <c r="A44" s="33" t="s">
        <v>86</v>
      </c>
      <c r="B44" s="33" t="s">
        <v>341</v>
      </c>
      <c r="C44" s="35" t="s">
        <v>342</v>
      </c>
      <c r="D44" s="33" t="s">
        <v>343</v>
      </c>
      <c r="E44" s="35" t="s">
        <v>344</v>
      </c>
      <c r="F44" s="33"/>
      <c r="G44" s="48"/>
      <c r="H44" s="48"/>
      <c r="I44" s="48"/>
      <c r="J44" s="48"/>
      <c r="K44" s="33" t="s">
        <v>215</v>
      </c>
      <c r="L44" s="51" t="s">
        <v>188</v>
      </c>
      <c r="M44" s="49" t="s">
        <v>367</v>
      </c>
      <c r="N44" s="49" t="s">
        <v>368</v>
      </c>
      <c r="O44" s="51" t="s">
        <v>188</v>
      </c>
      <c r="P44" s="52" t="s">
        <v>119</v>
      </c>
      <c r="Q44" s="49" t="s">
        <v>368</v>
      </c>
      <c r="R44" s="37">
        <v>1</v>
      </c>
      <c r="S44" s="37">
        <v>1</v>
      </c>
      <c r="T44" s="53">
        <v>0.41</v>
      </c>
      <c r="U44" s="45" t="s">
        <v>113</v>
      </c>
      <c r="V44" s="45" t="s">
        <v>113</v>
      </c>
      <c r="W44" s="37" t="s">
        <v>128</v>
      </c>
      <c r="X44" s="90"/>
      <c r="Y44" s="90"/>
      <c r="Z44" s="90"/>
      <c r="AA44" s="90"/>
      <c r="AB44" s="90"/>
    </row>
    <row r="45" spans="1:28" ht="270" x14ac:dyDescent="0.2">
      <c r="A45" s="33" t="s">
        <v>86</v>
      </c>
      <c r="B45" s="33" t="s">
        <v>341</v>
      </c>
      <c r="C45" s="35" t="s">
        <v>342</v>
      </c>
      <c r="D45" s="33" t="s">
        <v>343</v>
      </c>
      <c r="E45" s="35" t="s">
        <v>344</v>
      </c>
      <c r="F45" s="33"/>
      <c r="G45" s="48"/>
      <c r="H45" s="48"/>
      <c r="I45" s="48"/>
      <c r="J45" s="48"/>
      <c r="K45" s="33" t="s">
        <v>215</v>
      </c>
      <c r="L45" s="51" t="s">
        <v>197</v>
      </c>
      <c r="M45" s="49" t="s">
        <v>369</v>
      </c>
      <c r="N45" s="49" t="s">
        <v>370</v>
      </c>
      <c r="O45" s="51" t="s">
        <v>197</v>
      </c>
      <c r="P45" s="52" t="s">
        <v>119</v>
      </c>
      <c r="Q45" s="49" t="s">
        <v>370</v>
      </c>
      <c r="R45" s="37">
        <v>1</v>
      </c>
      <c r="S45" s="37">
        <v>1</v>
      </c>
      <c r="T45" s="41">
        <v>0.68</v>
      </c>
      <c r="U45" s="45" t="s">
        <v>113</v>
      </c>
      <c r="V45" s="45" t="s">
        <v>113</v>
      </c>
      <c r="W45" s="37" t="s">
        <v>128</v>
      </c>
      <c r="X45" s="90"/>
      <c r="Y45" s="90"/>
      <c r="Z45" s="90"/>
      <c r="AA45" s="90"/>
      <c r="AB45" s="90"/>
    </row>
    <row r="46" spans="1:28" ht="78.75" x14ac:dyDescent="0.2">
      <c r="A46" s="33" t="s">
        <v>86</v>
      </c>
      <c r="B46" s="33" t="s">
        <v>341</v>
      </c>
      <c r="C46" s="35" t="s">
        <v>342</v>
      </c>
      <c r="D46" s="33" t="s">
        <v>343</v>
      </c>
      <c r="E46" s="35" t="s">
        <v>344</v>
      </c>
      <c r="F46" s="33"/>
      <c r="G46" s="48"/>
      <c r="H46" s="48"/>
      <c r="I46" s="48"/>
      <c r="J46" s="48"/>
      <c r="K46" s="33" t="s">
        <v>215</v>
      </c>
      <c r="L46" s="51" t="s">
        <v>216</v>
      </c>
      <c r="M46" s="49" t="s">
        <v>371</v>
      </c>
      <c r="N46" s="49" t="s">
        <v>372</v>
      </c>
      <c r="O46" s="51" t="s">
        <v>216</v>
      </c>
      <c r="P46" s="52" t="s">
        <v>119</v>
      </c>
      <c r="Q46" s="49" t="s">
        <v>372</v>
      </c>
      <c r="R46" s="37">
        <v>0.5</v>
      </c>
      <c r="S46" s="37">
        <v>0.5</v>
      </c>
      <c r="T46" s="41">
        <v>0.02</v>
      </c>
      <c r="U46" s="45" t="s">
        <v>113</v>
      </c>
      <c r="V46" s="45" t="s">
        <v>113</v>
      </c>
      <c r="W46" s="37" t="s">
        <v>128</v>
      </c>
      <c r="X46" s="90"/>
      <c r="Y46" s="90"/>
      <c r="Z46" s="90"/>
      <c r="AA46" s="90"/>
      <c r="AB46" s="90"/>
    </row>
    <row r="47" spans="1:28" x14ac:dyDescent="0.2">
      <c r="A47" s="34"/>
      <c r="B47" s="89"/>
      <c r="C47" s="89"/>
      <c r="D47" s="89"/>
      <c r="E47" s="89"/>
      <c r="F47" s="89"/>
      <c r="G47" s="136"/>
      <c r="H47" s="136"/>
      <c r="I47" s="136"/>
      <c r="J47" s="136"/>
      <c r="K47" s="89"/>
      <c r="L47" s="89"/>
      <c r="M47" s="87"/>
      <c r="N47" s="138"/>
      <c r="O47" s="89"/>
      <c r="P47" s="89"/>
      <c r="Q47" s="87"/>
      <c r="R47" s="138"/>
      <c r="S47" s="89"/>
      <c r="T47" s="89"/>
      <c r="U47" s="88"/>
      <c r="V47" s="88"/>
      <c r="W47" s="89"/>
      <c r="X47" s="90"/>
      <c r="Y47" s="90"/>
      <c r="Z47" s="90"/>
      <c r="AA47" s="90"/>
      <c r="AB47" s="90"/>
    </row>
    <row r="48" spans="1:28" ht="78.75" x14ac:dyDescent="0.2">
      <c r="A48" s="33" t="s">
        <v>86</v>
      </c>
      <c r="B48" s="60" t="s">
        <v>171</v>
      </c>
      <c r="C48" s="40" t="s">
        <v>172</v>
      </c>
      <c r="D48" s="23" t="s">
        <v>173</v>
      </c>
      <c r="E48" s="40" t="s">
        <v>174</v>
      </c>
      <c r="F48" s="68">
        <v>5412066</v>
      </c>
      <c r="G48" s="68">
        <v>5425105</v>
      </c>
      <c r="H48" s="68">
        <v>5164204</v>
      </c>
      <c r="I48" s="68">
        <v>5164204</v>
      </c>
      <c r="J48" s="68">
        <v>5164204</v>
      </c>
      <c r="K48" s="60" t="s">
        <v>175</v>
      </c>
      <c r="L48" s="51" t="s">
        <v>27</v>
      </c>
      <c r="M48" s="54" t="s">
        <v>176</v>
      </c>
      <c r="N48" s="54" t="s">
        <v>177</v>
      </c>
      <c r="O48" s="51" t="s">
        <v>27</v>
      </c>
      <c r="P48" s="52" t="s">
        <v>147</v>
      </c>
      <c r="Q48" s="52" t="s">
        <v>177</v>
      </c>
      <c r="R48" s="52" t="s">
        <v>178</v>
      </c>
      <c r="S48" s="35" t="s">
        <v>179</v>
      </c>
      <c r="T48" s="91" t="s">
        <v>180</v>
      </c>
      <c r="U48" s="76" t="s">
        <v>113</v>
      </c>
      <c r="V48" s="76" t="s">
        <v>113</v>
      </c>
      <c r="W48" s="35" t="s">
        <v>181</v>
      </c>
      <c r="X48" s="60"/>
      <c r="Y48" s="60"/>
      <c r="Z48" s="90"/>
      <c r="AA48" s="90"/>
      <c r="AB48" s="90"/>
    </row>
    <row r="49" spans="1:28" ht="135" x14ac:dyDescent="0.2">
      <c r="A49" s="33" t="s">
        <v>86</v>
      </c>
      <c r="B49" s="60" t="s">
        <v>171</v>
      </c>
      <c r="C49" s="40" t="s">
        <v>172</v>
      </c>
      <c r="D49" s="23" t="s">
        <v>173</v>
      </c>
      <c r="E49" s="40" t="s">
        <v>174</v>
      </c>
      <c r="F49" s="60"/>
      <c r="G49" s="68"/>
      <c r="H49" s="68"/>
      <c r="I49" s="68"/>
      <c r="J49" s="68"/>
      <c r="K49" s="60" t="s">
        <v>175</v>
      </c>
      <c r="L49" s="55" t="s">
        <v>28</v>
      </c>
      <c r="M49" s="56" t="s">
        <v>182</v>
      </c>
      <c r="N49" s="56" t="s">
        <v>183</v>
      </c>
      <c r="O49" s="55" t="s">
        <v>28</v>
      </c>
      <c r="P49" s="50" t="s">
        <v>110</v>
      </c>
      <c r="Q49" s="52" t="s">
        <v>183</v>
      </c>
      <c r="R49" s="57">
        <v>0.1</v>
      </c>
      <c r="S49" s="35">
        <v>583982</v>
      </c>
      <c r="T49" s="92">
        <f>((581091/S49))</f>
        <v>0.99504950495049505</v>
      </c>
      <c r="U49" s="76" t="s">
        <v>113</v>
      </c>
      <c r="V49" s="76" t="s">
        <v>113</v>
      </c>
      <c r="W49" s="35" t="s">
        <v>181</v>
      </c>
      <c r="X49" s="60"/>
      <c r="Y49" s="60"/>
      <c r="Z49" s="90"/>
      <c r="AA49" s="90"/>
      <c r="AB49" s="90"/>
    </row>
    <row r="50" spans="1:28" ht="123.75" x14ac:dyDescent="0.2">
      <c r="A50" s="33" t="s">
        <v>86</v>
      </c>
      <c r="B50" s="60" t="s">
        <v>171</v>
      </c>
      <c r="C50" s="40" t="s">
        <v>172</v>
      </c>
      <c r="D50" s="23" t="s">
        <v>173</v>
      </c>
      <c r="E50" s="40" t="s">
        <v>174</v>
      </c>
      <c r="F50" s="60"/>
      <c r="G50" s="68"/>
      <c r="H50" s="68"/>
      <c r="I50" s="68"/>
      <c r="J50" s="68"/>
      <c r="K50" s="60" t="s">
        <v>175</v>
      </c>
      <c r="L50" s="51" t="s">
        <v>184</v>
      </c>
      <c r="M50" s="52" t="s">
        <v>185</v>
      </c>
      <c r="N50" s="52" t="s">
        <v>186</v>
      </c>
      <c r="O50" s="51" t="s">
        <v>184</v>
      </c>
      <c r="P50" s="52" t="s">
        <v>187</v>
      </c>
      <c r="Q50" s="52" t="s">
        <v>186</v>
      </c>
      <c r="R50" s="57">
        <v>0.8</v>
      </c>
      <c r="S50" s="35">
        <f>30000+6564+499+3000+39111</f>
        <v>79174</v>
      </c>
      <c r="T50" s="92">
        <f>((30000/13351))</f>
        <v>2.2470226949292189</v>
      </c>
      <c r="U50" s="76" t="s">
        <v>113</v>
      </c>
      <c r="V50" s="76" t="s">
        <v>113</v>
      </c>
      <c r="W50" s="35" t="s">
        <v>181</v>
      </c>
      <c r="X50" s="60"/>
      <c r="Y50" s="60"/>
      <c r="Z50" s="90"/>
      <c r="AA50" s="90"/>
      <c r="AB50" s="90"/>
    </row>
    <row r="51" spans="1:28" ht="78.75" x14ac:dyDescent="0.2">
      <c r="A51" s="33" t="s">
        <v>86</v>
      </c>
      <c r="B51" s="60" t="s">
        <v>171</v>
      </c>
      <c r="C51" s="40" t="s">
        <v>172</v>
      </c>
      <c r="D51" s="23" t="s">
        <v>173</v>
      </c>
      <c r="E51" s="40" t="s">
        <v>174</v>
      </c>
      <c r="F51" s="60"/>
      <c r="G51" s="68"/>
      <c r="H51" s="68"/>
      <c r="I51" s="68"/>
      <c r="J51" s="68"/>
      <c r="K51" s="60" t="s">
        <v>175</v>
      </c>
      <c r="L51" s="51" t="s">
        <v>188</v>
      </c>
      <c r="M51" s="52" t="s">
        <v>189</v>
      </c>
      <c r="N51" s="52" t="s">
        <v>190</v>
      </c>
      <c r="O51" s="51" t="s">
        <v>188</v>
      </c>
      <c r="P51" s="52" t="s">
        <v>119</v>
      </c>
      <c r="Q51" s="52" t="s">
        <v>190</v>
      </c>
      <c r="R51" s="57">
        <v>0.5</v>
      </c>
      <c r="S51" s="35">
        <v>7</v>
      </c>
      <c r="T51" s="68">
        <f>S51/5*100</f>
        <v>140</v>
      </c>
      <c r="U51" s="76" t="s">
        <v>113</v>
      </c>
      <c r="V51" s="76" t="s">
        <v>113</v>
      </c>
      <c r="W51" s="35" t="s">
        <v>191</v>
      </c>
      <c r="X51" s="60"/>
      <c r="Y51" s="60"/>
      <c r="Z51" s="90"/>
      <c r="AA51" s="90"/>
      <c r="AB51" s="90"/>
    </row>
    <row r="52" spans="1:28" ht="90" x14ac:dyDescent="0.2">
      <c r="A52" s="33" t="s">
        <v>86</v>
      </c>
      <c r="B52" s="60" t="s">
        <v>171</v>
      </c>
      <c r="C52" s="40" t="s">
        <v>172</v>
      </c>
      <c r="D52" s="23" t="s">
        <v>173</v>
      </c>
      <c r="E52" s="40" t="s">
        <v>174</v>
      </c>
      <c r="F52" s="60"/>
      <c r="G52" s="68"/>
      <c r="H52" s="68"/>
      <c r="I52" s="68"/>
      <c r="J52" s="68"/>
      <c r="K52" s="60" t="s">
        <v>175</v>
      </c>
      <c r="L52" s="51" t="s">
        <v>134</v>
      </c>
      <c r="M52" s="52" t="s">
        <v>192</v>
      </c>
      <c r="N52" s="52" t="s">
        <v>193</v>
      </c>
      <c r="O52" s="51" t="s">
        <v>134</v>
      </c>
      <c r="P52" s="52" t="s">
        <v>119</v>
      </c>
      <c r="Q52" s="52" t="s">
        <v>193</v>
      </c>
      <c r="R52" s="57">
        <v>0.8</v>
      </c>
      <c r="S52" s="35">
        <v>5</v>
      </c>
      <c r="T52" s="68">
        <f>S52/4*100</f>
        <v>125</v>
      </c>
      <c r="U52" s="76" t="s">
        <v>113</v>
      </c>
      <c r="V52" s="76" t="s">
        <v>113</v>
      </c>
      <c r="W52" s="35" t="s">
        <v>194</v>
      </c>
      <c r="X52" s="60"/>
      <c r="Y52" s="60"/>
      <c r="Z52" s="90"/>
      <c r="AA52" s="90"/>
      <c r="AB52" s="90"/>
    </row>
    <row r="53" spans="1:28" ht="90" x14ac:dyDescent="0.2">
      <c r="A53" s="33" t="s">
        <v>86</v>
      </c>
      <c r="B53" s="60" t="s">
        <v>171</v>
      </c>
      <c r="C53" s="40" t="s">
        <v>172</v>
      </c>
      <c r="D53" s="23" t="s">
        <v>173</v>
      </c>
      <c r="E53" s="40" t="s">
        <v>174</v>
      </c>
      <c r="F53" s="60"/>
      <c r="G53" s="68"/>
      <c r="H53" s="68"/>
      <c r="I53" s="68"/>
      <c r="J53" s="68"/>
      <c r="K53" s="60" t="s">
        <v>175</v>
      </c>
      <c r="L53" s="51" t="s">
        <v>188</v>
      </c>
      <c r="M53" s="35" t="s">
        <v>195</v>
      </c>
      <c r="N53" s="35" t="s">
        <v>196</v>
      </c>
      <c r="O53" s="51" t="s">
        <v>188</v>
      </c>
      <c r="P53" s="52" t="s">
        <v>119</v>
      </c>
      <c r="Q53" s="35" t="s">
        <v>196</v>
      </c>
      <c r="R53" s="37">
        <v>0.3</v>
      </c>
      <c r="S53" s="35">
        <v>12</v>
      </c>
      <c r="T53" s="68">
        <f>S53/4*100</f>
        <v>300</v>
      </c>
      <c r="U53" s="76" t="s">
        <v>113</v>
      </c>
      <c r="V53" s="76" t="s">
        <v>113</v>
      </c>
      <c r="W53" s="35" t="s">
        <v>194</v>
      </c>
      <c r="X53" s="60"/>
      <c r="Y53" s="60"/>
      <c r="Z53" s="90"/>
      <c r="AA53" s="90"/>
      <c r="AB53" s="90"/>
    </row>
    <row r="54" spans="1:28" ht="101.25" x14ac:dyDescent="0.2">
      <c r="A54" s="33" t="s">
        <v>86</v>
      </c>
      <c r="B54" s="60" t="s">
        <v>171</v>
      </c>
      <c r="C54" s="40" t="s">
        <v>172</v>
      </c>
      <c r="D54" s="23" t="s">
        <v>173</v>
      </c>
      <c r="E54" s="40" t="s">
        <v>174</v>
      </c>
      <c r="F54" s="60"/>
      <c r="G54" s="68"/>
      <c r="H54" s="68"/>
      <c r="I54" s="68"/>
      <c r="J54" s="68"/>
      <c r="K54" s="60" t="s">
        <v>175</v>
      </c>
      <c r="L54" s="51" t="s">
        <v>197</v>
      </c>
      <c r="M54" s="52" t="s">
        <v>198</v>
      </c>
      <c r="N54" s="52" t="s">
        <v>199</v>
      </c>
      <c r="O54" s="51" t="s">
        <v>197</v>
      </c>
      <c r="P54" s="52" t="s">
        <v>119</v>
      </c>
      <c r="Q54" s="52" t="s">
        <v>199</v>
      </c>
      <c r="R54" s="57">
        <v>0.2</v>
      </c>
      <c r="S54" s="35">
        <v>2</v>
      </c>
      <c r="T54" s="68">
        <f>S54/4*100</f>
        <v>50</v>
      </c>
      <c r="U54" s="76" t="s">
        <v>113</v>
      </c>
      <c r="V54" s="76" t="s">
        <v>113</v>
      </c>
      <c r="W54" s="35" t="s">
        <v>194</v>
      </c>
      <c r="X54" s="60"/>
      <c r="Y54" s="60"/>
      <c r="Z54" s="90"/>
      <c r="AA54" s="90"/>
      <c r="AB54" s="90"/>
    </row>
    <row r="55" spans="1:28" ht="101.25" x14ac:dyDescent="0.2">
      <c r="A55" s="33" t="s">
        <v>86</v>
      </c>
      <c r="B55" s="60" t="s">
        <v>171</v>
      </c>
      <c r="C55" s="40" t="s">
        <v>172</v>
      </c>
      <c r="D55" s="23" t="s">
        <v>173</v>
      </c>
      <c r="E55" s="40" t="s">
        <v>174</v>
      </c>
      <c r="F55" s="60"/>
      <c r="G55" s="68"/>
      <c r="H55" s="68"/>
      <c r="I55" s="68"/>
      <c r="J55" s="68"/>
      <c r="K55" s="60" t="s">
        <v>175</v>
      </c>
      <c r="L55" s="51" t="s">
        <v>144</v>
      </c>
      <c r="M55" s="52" t="s">
        <v>200</v>
      </c>
      <c r="N55" s="52" t="s">
        <v>201</v>
      </c>
      <c r="O55" s="51" t="s">
        <v>144</v>
      </c>
      <c r="P55" s="52" t="s">
        <v>119</v>
      </c>
      <c r="Q55" s="52" t="s">
        <v>201</v>
      </c>
      <c r="R55" s="37">
        <v>0.4</v>
      </c>
      <c r="S55" s="35">
        <v>2</v>
      </c>
      <c r="T55" s="68">
        <f t="shared" ref="T55:T59" si="0">S55/4*100</f>
        <v>50</v>
      </c>
      <c r="U55" s="76" t="s">
        <v>113</v>
      </c>
      <c r="V55" s="76" t="s">
        <v>113</v>
      </c>
      <c r="W55" s="35" t="s">
        <v>202</v>
      </c>
      <c r="X55" s="60"/>
      <c r="Y55" s="60"/>
      <c r="Z55" s="90"/>
      <c r="AA55" s="90"/>
      <c r="AB55" s="90"/>
    </row>
    <row r="56" spans="1:28" ht="33.75" x14ac:dyDescent="0.2">
      <c r="A56" s="33" t="s">
        <v>86</v>
      </c>
      <c r="B56" s="60" t="s">
        <v>171</v>
      </c>
      <c r="C56" s="40" t="s">
        <v>172</v>
      </c>
      <c r="D56" s="23" t="s">
        <v>173</v>
      </c>
      <c r="E56" s="40" t="s">
        <v>174</v>
      </c>
      <c r="F56" s="60"/>
      <c r="G56" s="68"/>
      <c r="H56" s="68"/>
      <c r="I56" s="68"/>
      <c r="J56" s="68"/>
      <c r="K56" s="60" t="s">
        <v>175</v>
      </c>
      <c r="L56" s="51" t="s">
        <v>188</v>
      </c>
      <c r="M56" s="52" t="s">
        <v>203</v>
      </c>
      <c r="N56" s="52" t="s">
        <v>204</v>
      </c>
      <c r="O56" s="51" t="s">
        <v>188</v>
      </c>
      <c r="P56" s="52" t="s">
        <v>147</v>
      </c>
      <c r="Q56" s="52" t="s">
        <v>204</v>
      </c>
      <c r="R56" s="57">
        <v>1</v>
      </c>
      <c r="S56" s="35">
        <v>56</v>
      </c>
      <c r="T56" s="68">
        <f t="shared" si="0"/>
        <v>1400</v>
      </c>
      <c r="U56" s="76" t="s">
        <v>113</v>
      </c>
      <c r="V56" s="76" t="s">
        <v>113</v>
      </c>
      <c r="W56" s="35" t="s">
        <v>205</v>
      </c>
      <c r="X56" s="60"/>
      <c r="Y56" s="60"/>
      <c r="Z56" s="90"/>
      <c r="AA56" s="90"/>
      <c r="AB56" s="90"/>
    </row>
    <row r="57" spans="1:28" ht="101.25" x14ac:dyDescent="0.2">
      <c r="A57" s="33" t="s">
        <v>86</v>
      </c>
      <c r="B57" s="60" t="s">
        <v>171</v>
      </c>
      <c r="C57" s="40" t="s">
        <v>172</v>
      </c>
      <c r="D57" s="23" t="s">
        <v>173</v>
      </c>
      <c r="E57" s="40" t="s">
        <v>174</v>
      </c>
      <c r="F57" s="60"/>
      <c r="G57" s="68"/>
      <c r="H57" s="68"/>
      <c r="I57" s="68"/>
      <c r="J57" s="68"/>
      <c r="K57" s="60" t="s">
        <v>175</v>
      </c>
      <c r="L57" s="51" t="s">
        <v>197</v>
      </c>
      <c r="M57" s="52" t="s">
        <v>206</v>
      </c>
      <c r="N57" s="52" t="s">
        <v>207</v>
      </c>
      <c r="O57" s="51" t="s">
        <v>197</v>
      </c>
      <c r="P57" s="52" t="s">
        <v>119</v>
      </c>
      <c r="Q57" s="52" t="s">
        <v>207</v>
      </c>
      <c r="R57" s="37">
        <v>1</v>
      </c>
      <c r="S57" s="35">
        <v>1</v>
      </c>
      <c r="T57" s="68">
        <f t="shared" si="0"/>
        <v>25</v>
      </c>
      <c r="U57" s="76" t="s">
        <v>113</v>
      </c>
      <c r="V57" s="76" t="s">
        <v>113</v>
      </c>
      <c r="W57" s="35" t="s">
        <v>194</v>
      </c>
      <c r="X57" s="60"/>
      <c r="Y57" s="60"/>
      <c r="Z57" s="90"/>
      <c r="AA57" s="90"/>
      <c r="AB57" s="90"/>
    </row>
    <row r="58" spans="1:28" ht="90" x14ac:dyDescent="0.2">
      <c r="A58" s="33" t="s">
        <v>86</v>
      </c>
      <c r="B58" s="60" t="s">
        <v>171</v>
      </c>
      <c r="C58" s="40" t="s">
        <v>172</v>
      </c>
      <c r="D58" s="23" t="s">
        <v>173</v>
      </c>
      <c r="E58" s="40" t="s">
        <v>174</v>
      </c>
      <c r="F58" s="60"/>
      <c r="G58" s="68"/>
      <c r="H58" s="68"/>
      <c r="I58" s="68"/>
      <c r="J58" s="68"/>
      <c r="K58" s="60" t="s">
        <v>175</v>
      </c>
      <c r="L58" s="51" t="s">
        <v>160</v>
      </c>
      <c r="M58" s="52" t="s">
        <v>208</v>
      </c>
      <c r="N58" s="52" t="s">
        <v>209</v>
      </c>
      <c r="O58" s="58" t="s">
        <v>160</v>
      </c>
      <c r="P58" s="52" t="s">
        <v>119</v>
      </c>
      <c r="Q58" s="52" t="s">
        <v>209</v>
      </c>
      <c r="R58" s="57">
        <v>0.5</v>
      </c>
      <c r="S58" s="35">
        <v>7</v>
      </c>
      <c r="T58" s="68">
        <f t="shared" si="0"/>
        <v>175</v>
      </c>
      <c r="U58" s="76" t="s">
        <v>113</v>
      </c>
      <c r="V58" s="76" t="s">
        <v>113</v>
      </c>
      <c r="W58" s="35" t="s">
        <v>194</v>
      </c>
      <c r="X58" s="60"/>
      <c r="Y58" s="60"/>
      <c r="Z58" s="90"/>
      <c r="AA58" s="90"/>
      <c r="AB58" s="90"/>
    </row>
    <row r="59" spans="1:28" ht="191.25" x14ac:dyDescent="0.2">
      <c r="A59" s="33" t="s">
        <v>86</v>
      </c>
      <c r="B59" s="60" t="s">
        <v>171</v>
      </c>
      <c r="C59" s="40" t="s">
        <v>172</v>
      </c>
      <c r="D59" s="23" t="s">
        <v>173</v>
      </c>
      <c r="E59" s="40" t="s">
        <v>174</v>
      </c>
      <c r="F59" s="60"/>
      <c r="G59" s="68"/>
      <c r="H59" s="68"/>
      <c r="I59" s="68"/>
      <c r="J59" s="68"/>
      <c r="K59" s="60" t="s">
        <v>175</v>
      </c>
      <c r="L59" s="51" t="s">
        <v>188</v>
      </c>
      <c r="M59" s="35" t="s">
        <v>210</v>
      </c>
      <c r="N59" s="35" t="s">
        <v>211</v>
      </c>
      <c r="O59" s="51" t="s">
        <v>188</v>
      </c>
      <c r="P59" s="52" t="s">
        <v>119</v>
      </c>
      <c r="Q59" s="35" t="s">
        <v>211</v>
      </c>
      <c r="R59" s="37">
        <v>0.5</v>
      </c>
      <c r="S59" s="35">
        <v>6</v>
      </c>
      <c r="T59" s="68">
        <f t="shared" si="0"/>
        <v>150</v>
      </c>
      <c r="U59" s="76" t="s">
        <v>113</v>
      </c>
      <c r="V59" s="76" t="s">
        <v>113</v>
      </c>
      <c r="W59" s="35" t="s">
        <v>191</v>
      </c>
      <c r="X59" s="60"/>
      <c r="Y59" s="60"/>
      <c r="Z59" s="90"/>
      <c r="AA59" s="90"/>
      <c r="AB59" s="90"/>
    </row>
    <row r="60" spans="1:28" ht="135" x14ac:dyDescent="0.2">
      <c r="A60" s="33" t="s">
        <v>86</v>
      </c>
      <c r="B60" s="60" t="s">
        <v>171</v>
      </c>
      <c r="C60" s="40" t="s">
        <v>172</v>
      </c>
      <c r="D60" s="23" t="s">
        <v>173</v>
      </c>
      <c r="E60" s="40" t="s">
        <v>174</v>
      </c>
      <c r="F60" s="60"/>
      <c r="G60" s="68"/>
      <c r="H60" s="68"/>
      <c r="I60" s="68"/>
      <c r="J60" s="68"/>
      <c r="K60" s="60" t="s">
        <v>175</v>
      </c>
      <c r="L60" s="51" t="s">
        <v>197</v>
      </c>
      <c r="M60" s="35" t="s">
        <v>212</v>
      </c>
      <c r="N60" s="35" t="s">
        <v>213</v>
      </c>
      <c r="O60" s="51" t="s">
        <v>197</v>
      </c>
      <c r="P60" s="52" t="s">
        <v>119</v>
      </c>
      <c r="Q60" s="35" t="s">
        <v>213</v>
      </c>
      <c r="R60" s="57">
        <v>0.3</v>
      </c>
      <c r="S60" s="35">
        <v>1</v>
      </c>
      <c r="T60" s="68">
        <f>S60/4*100</f>
        <v>25</v>
      </c>
      <c r="U60" s="76" t="s">
        <v>113</v>
      </c>
      <c r="V60" s="76" t="s">
        <v>113</v>
      </c>
      <c r="W60" s="35" t="s">
        <v>214</v>
      </c>
      <c r="X60" s="60"/>
      <c r="Y60" s="60"/>
      <c r="Z60" s="90"/>
      <c r="AA60" s="90"/>
      <c r="AB60" s="90"/>
    </row>
    <row r="61" spans="1:28" x14ac:dyDescent="0.2">
      <c r="A61" s="34"/>
      <c r="B61" s="89"/>
      <c r="C61" s="89"/>
      <c r="D61" s="89"/>
      <c r="E61" s="89"/>
      <c r="F61" s="89"/>
      <c r="G61" s="136"/>
      <c r="H61" s="136"/>
      <c r="I61" s="136"/>
      <c r="J61" s="136"/>
      <c r="K61" s="89"/>
      <c r="L61" s="89"/>
      <c r="M61" s="87"/>
      <c r="N61" s="138"/>
      <c r="O61" s="89"/>
      <c r="P61" s="89"/>
      <c r="Q61" s="87"/>
      <c r="R61" s="138"/>
      <c r="S61" s="89"/>
      <c r="T61" s="89"/>
      <c r="U61" s="88"/>
      <c r="V61" s="88"/>
      <c r="W61" s="89"/>
      <c r="X61" s="60"/>
      <c r="Y61" s="60"/>
      <c r="Z61" s="90"/>
      <c r="AA61" s="90"/>
      <c r="AB61" s="90"/>
    </row>
    <row r="62" spans="1:28" ht="56.25" x14ac:dyDescent="0.2">
      <c r="A62" s="33" t="s">
        <v>86</v>
      </c>
      <c r="B62" s="60" t="s">
        <v>217</v>
      </c>
      <c r="C62" s="40" t="s">
        <v>218</v>
      </c>
      <c r="D62" s="23" t="s">
        <v>219</v>
      </c>
      <c r="E62" s="40" t="s">
        <v>220</v>
      </c>
      <c r="F62" s="68">
        <v>4920243</v>
      </c>
      <c r="G62" s="68">
        <v>10305355</v>
      </c>
      <c r="H62" s="68">
        <v>10059882</v>
      </c>
      <c r="I62" s="68">
        <v>10059882</v>
      </c>
      <c r="J62" s="68">
        <v>10059882</v>
      </c>
      <c r="K62" s="60" t="s">
        <v>215</v>
      </c>
      <c r="L62" s="33" t="s">
        <v>27</v>
      </c>
      <c r="M62" s="36" t="s">
        <v>221</v>
      </c>
      <c r="N62" s="35" t="s">
        <v>222</v>
      </c>
      <c r="O62" s="33" t="s">
        <v>27</v>
      </c>
      <c r="P62" s="40" t="s">
        <v>223</v>
      </c>
      <c r="Q62" s="38" t="s">
        <v>224</v>
      </c>
      <c r="R62" s="40" t="s">
        <v>178</v>
      </c>
      <c r="S62" s="40">
        <v>100</v>
      </c>
      <c r="T62" s="97">
        <v>1</v>
      </c>
      <c r="U62" s="38" t="s">
        <v>113</v>
      </c>
      <c r="V62" s="38" t="s">
        <v>113</v>
      </c>
      <c r="W62" s="40" t="s">
        <v>128</v>
      </c>
      <c r="X62" s="60"/>
      <c r="Y62" s="90"/>
      <c r="Z62" s="90"/>
      <c r="AA62" s="90"/>
      <c r="AB62" s="90"/>
    </row>
    <row r="63" spans="1:28" ht="112.5" x14ac:dyDescent="0.2">
      <c r="A63" s="33" t="s">
        <v>86</v>
      </c>
      <c r="B63" s="60" t="s">
        <v>217</v>
      </c>
      <c r="C63" s="40" t="s">
        <v>218</v>
      </c>
      <c r="D63" s="23" t="s">
        <v>219</v>
      </c>
      <c r="E63" s="40" t="s">
        <v>220</v>
      </c>
      <c r="F63" s="60"/>
      <c r="G63" s="68"/>
      <c r="H63" s="68"/>
      <c r="I63" s="68"/>
      <c r="J63" s="68"/>
      <c r="K63" s="60" t="s">
        <v>215</v>
      </c>
      <c r="L63" s="60" t="s">
        <v>116</v>
      </c>
      <c r="M63" s="38" t="s">
        <v>225</v>
      </c>
      <c r="N63" s="40" t="s">
        <v>226</v>
      </c>
      <c r="O63" s="60" t="s">
        <v>116</v>
      </c>
      <c r="P63" s="40" t="s">
        <v>119</v>
      </c>
      <c r="Q63" s="93" t="s">
        <v>227</v>
      </c>
      <c r="R63" s="40" t="s">
        <v>228</v>
      </c>
      <c r="S63" s="40">
        <v>100</v>
      </c>
      <c r="T63" s="97">
        <v>1</v>
      </c>
      <c r="U63" s="38" t="s">
        <v>113</v>
      </c>
      <c r="V63" s="38" t="s">
        <v>113</v>
      </c>
      <c r="W63" s="40" t="s">
        <v>128</v>
      </c>
      <c r="X63" s="60"/>
      <c r="Y63" s="90"/>
      <c r="Z63" s="90"/>
      <c r="AA63" s="90"/>
      <c r="AB63" s="90"/>
    </row>
    <row r="64" spans="1:28" ht="112.5" x14ac:dyDescent="0.2">
      <c r="A64" s="33" t="s">
        <v>86</v>
      </c>
      <c r="B64" s="60" t="s">
        <v>217</v>
      </c>
      <c r="C64" s="40" t="s">
        <v>218</v>
      </c>
      <c r="D64" s="23" t="s">
        <v>219</v>
      </c>
      <c r="E64" s="40" t="s">
        <v>220</v>
      </c>
      <c r="F64" s="60"/>
      <c r="G64" s="68"/>
      <c r="H64" s="68"/>
      <c r="I64" s="68"/>
      <c r="J64" s="68"/>
      <c r="K64" s="60" t="s">
        <v>215</v>
      </c>
      <c r="L64" s="60" t="s">
        <v>184</v>
      </c>
      <c r="M64" s="94" t="s">
        <v>229</v>
      </c>
      <c r="N64" s="28" t="s">
        <v>230</v>
      </c>
      <c r="O64" s="60" t="s">
        <v>184</v>
      </c>
      <c r="P64" s="40" t="s">
        <v>119</v>
      </c>
      <c r="Q64" s="38" t="s">
        <v>231</v>
      </c>
      <c r="R64" s="40" t="s">
        <v>228</v>
      </c>
      <c r="S64" s="40">
        <v>100</v>
      </c>
      <c r="T64" s="97">
        <v>1</v>
      </c>
      <c r="U64" s="38" t="s">
        <v>113</v>
      </c>
      <c r="V64" s="38" t="s">
        <v>113</v>
      </c>
      <c r="W64" s="40" t="s">
        <v>128</v>
      </c>
      <c r="X64" s="60"/>
      <c r="Y64" s="90"/>
      <c r="Z64" s="90"/>
      <c r="AA64" s="90"/>
      <c r="AB64" s="90"/>
    </row>
    <row r="65" spans="1:28" ht="112.5" x14ac:dyDescent="0.2">
      <c r="A65" s="33" t="s">
        <v>86</v>
      </c>
      <c r="B65" s="60" t="s">
        <v>217</v>
      </c>
      <c r="C65" s="40" t="s">
        <v>218</v>
      </c>
      <c r="D65" s="23" t="s">
        <v>219</v>
      </c>
      <c r="E65" s="40" t="s">
        <v>220</v>
      </c>
      <c r="F65" s="60"/>
      <c r="G65" s="68"/>
      <c r="H65" s="68"/>
      <c r="I65" s="68"/>
      <c r="J65" s="68"/>
      <c r="K65" s="60" t="s">
        <v>215</v>
      </c>
      <c r="L65" s="60" t="s">
        <v>129</v>
      </c>
      <c r="M65" s="94" t="s">
        <v>232</v>
      </c>
      <c r="N65" s="28" t="s">
        <v>373</v>
      </c>
      <c r="O65" s="40" t="s">
        <v>129</v>
      </c>
      <c r="P65" s="40" t="s">
        <v>119</v>
      </c>
      <c r="Q65" s="38" t="s">
        <v>233</v>
      </c>
      <c r="R65" s="40" t="s">
        <v>228</v>
      </c>
      <c r="S65" s="40">
        <v>100</v>
      </c>
      <c r="T65" s="97">
        <v>0.8</v>
      </c>
      <c r="U65" s="38" t="s">
        <v>113</v>
      </c>
      <c r="V65" s="38" t="s">
        <v>113</v>
      </c>
      <c r="W65" s="40" t="s">
        <v>128</v>
      </c>
      <c r="X65" s="60"/>
      <c r="Y65" s="90"/>
      <c r="Z65" s="90"/>
      <c r="AA65" s="90"/>
      <c r="AB65" s="90"/>
    </row>
    <row r="66" spans="1:28" ht="78.75" x14ac:dyDescent="0.2">
      <c r="A66" s="33" t="s">
        <v>86</v>
      </c>
      <c r="B66" s="60" t="s">
        <v>217</v>
      </c>
      <c r="C66" s="40" t="s">
        <v>218</v>
      </c>
      <c r="D66" s="23" t="s">
        <v>219</v>
      </c>
      <c r="E66" s="40" t="s">
        <v>220</v>
      </c>
      <c r="F66" s="60"/>
      <c r="G66" s="68"/>
      <c r="H66" s="68"/>
      <c r="I66" s="68"/>
      <c r="J66" s="68"/>
      <c r="K66" s="60" t="s">
        <v>215</v>
      </c>
      <c r="L66" s="60" t="s">
        <v>234</v>
      </c>
      <c r="M66" s="94" t="s">
        <v>235</v>
      </c>
      <c r="N66" s="28" t="s">
        <v>236</v>
      </c>
      <c r="O66" s="60" t="s">
        <v>234</v>
      </c>
      <c r="P66" s="40" t="s">
        <v>119</v>
      </c>
      <c r="Q66" s="38" t="s">
        <v>237</v>
      </c>
      <c r="R66" s="40" t="s">
        <v>238</v>
      </c>
      <c r="S66" s="40">
        <v>80</v>
      </c>
      <c r="T66" s="97">
        <v>1</v>
      </c>
      <c r="U66" s="38" t="s">
        <v>113</v>
      </c>
      <c r="V66" s="38" t="s">
        <v>113</v>
      </c>
      <c r="W66" s="40" t="s">
        <v>128</v>
      </c>
      <c r="X66" s="60"/>
      <c r="Y66" s="90"/>
      <c r="Z66" s="90"/>
      <c r="AA66" s="90"/>
      <c r="AB66" s="90"/>
    </row>
    <row r="67" spans="1:28" ht="112.5" x14ac:dyDescent="0.2">
      <c r="A67" s="33" t="s">
        <v>86</v>
      </c>
      <c r="B67" s="60" t="s">
        <v>217</v>
      </c>
      <c r="C67" s="40" t="s">
        <v>218</v>
      </c>
      <c r="D67" s="23" t="s">
        <v>219</v>
      </c>
      <c r="E67" s="40" t="s">
        <v>220</v>
      </c>
      <c r="F67" s="60"/>
      <c r="G67" s="68"/>
      <c r="H67" s="68"/>
      <c r="I67" s="68"/>
      <c r="J67" s="68"/>
      <c r="K67" s="60" t="s">
        <v>215</v>
      </c>
      <c r="L67" s="60" t="s">
        <v>134</v>
      </c>
      <c r="M67" s="38" t="s">
        <v>239</v>
      </c>
      <c r="N67" s="40" t="s">
        <v>240</v>
      </c>
      <c r="O67" s="60" t="s">
        <v>134</v>
      </c>
      <c r="P67" s="40" t="s">
        <v>119</v>
      </c>
      <c r="Q67" s="38" t="s">
        <v>241</v>
      </c>
      <c r="R67" s="40" t="s">
        <v>242</v>
      </c>
      <c r="S67" s="40">
        <v>100</v>
      </c>
      <c r="T67" s="97">
        <v>0.8</v>
      </c>
      <c r="U67" s="38" t="s">
        <v>113</v>
      </c>
      <c r="V67" s="38" t="s">
        <v>113</v>
      </c>
      <c r="W67" s="40" t="s">
        <v>128</v>
      </c>
      <c r="X67" s="60"/>
      <c r="Y67" s="90"/>
      <c r="Z67" s="90"/>
      <c r="AA67" s="90"/>
      <c r="AB67" s="90"/>
    </row>
    <row r="68" spans="1:28" ht="56.25" x14ac:dyDescent="0.2">
      <c r="A68" s="33" t="s">
        <v>86</v>
      </c>
      <c r="B68" s="60" t="s">
        <v>217</v>
      </c>
      <c r="C68" s="40" t="s">
        <v>218</v>
      </c>
      <c r="D68" s="23" t="s">
        <v>219</v>
      </c>
      <c r="E68" s="40" t="s">
        <v>220</v>
      </c>
      <c r="F68" s="60"/>
      <c r="G68" s="68"/>
      <c r="H68" s="68"/>
      <c r="I68" s="68"/>
      <c r="J68" s="68"/>
      <c r="K68" s="60" t="s">
        <v>215</v>
      </c>
      <c r="L68" s="60" t="s">
        <v>139</v>
      </c>
      <c r="M68" s="38" t="s">
        <v>243</v>
      </c>
      <c r="N68" s="40" t="s">
        <v>244</v>
      </c>
      <c r="O68" s="40" t="s">
        <v>139</v>
      </c>
      <c r="P68" s="40" t="s">
        <v>119</v>
      </c>
      <c r="Q68" s="38" t="s">
        <v>245</v>
      </c>
      <c r="R68" s="40" t="s">
        <v>246</v>
      </c>
      <c r="S68" s="40">
        <v>90</v>
      </c>
      <c r="T68" s="97">
        <v>1</v>
      </c>
      <c r="U68" s="38" t="s">
        <v>113</v>
      </c>
      <c r="V68" s="38" t="s">
        <v>113</v>
      </c>
      <c r="W68" s="40" t="s">
        <v>128</v>
      </c>
      <c r="X68" s="60"/>
      <c r="Y68" s="90"/>
      <c r="Z68" s="90"/>
      <c r="AA68" s="90"/>
      <c r="AB68" s="90"/>
    </row>
    <row r="69" spans="1:28" ht="67.5" x14ac:dyDescent="0.2">
      <c r="A69" s="33" t="s">
        <v>86</v>
      </c>
      <c r="B69" s="60" t="s">
        <v>217</v>
      </c>
      <c r="C69" s="40" t="s">
        <v>218</v>
      </c>
      <c r="D69" s="23" t="s">
        <v>219</v>
      </c>
      <c r="E69" s="40" t="s">
        <v>220</v>
      </c>
      <c r="F69" s="60"/>
      <c r="G69" s="68"/>
      <c r="H69" s="68"/>
      <c r="I69" s="68"/>
      <c r="J69" s="68"/>
      <c r="K69" s="60" t="s">
        <v>215</v>
      </c>
      <c r="L69" s="60" t="s">
        <v>144</v>
      </c>
      <c r="M69" s="38" t="s">
        <v>247</v>
      </c>
      <c r="N69" s="40" t="s">
        <v>248</v>
      </c>
      <c r="O69" s="60" t="s">
        <v>144</v>
      </c>
      <c r="P69" s="40" t="s">
        <v>119</v>
      </c>
      <c r="Q69" s="38" t="s">
        <v>249</v>
      </c>
      <c r="R69" s="40" t="s">
        <v>250</v>
      </c>
      <c r="S69" s="40">
        <v>100</v>
      </c>
      <c r="T69" s="97">
        <v>1</v>
      </c>
      <c r="U69" s="38" t="s">
        <v>113</v>
      </c>
      <c r="V69" s="38" t="s">
        <v>113</v>
      </c>
      <c r="W69" s="40" t="s">
        <v>128</v>
      </c>
      <c r="X69" s="60"/>
      <c r="Y69" s="90"/>
      <c r="Z69" s="90"/>
      <c r="AA69" s="90"/>
      <c r="AB69" s="90"/>
    </row>
    <row r="70" spans="1:28" ht="45" x14ac:dyDescent="0.2">
      <c r="A70" s="33" t="s">
        <v>86</v>
      </c>
      <c r="B70" s="60" t="s">
        <v>217</v>
      </c>
      <c r="C70" s="40" t="s">
        <v>218</v>
      </c>
      <c r="D70" s="23" t="s">
        <v>219</v>
      </c>
      <c r="E70" s="40" t="s">
        <v>220</v>
      </c>
      <c r="F70" s="60"/>
      <c r="G70" s="68"/>
      <c r="H70" s="68"/>
      <c r="I70" s="68"/>
      <c r="J70" s="68"/>
      <c r="K70" s="60" t="s">
        <v>215</v>
      </c>
      <c r="L70" s="60" t="s">
        <v>153</v>
      </c>
      <c r="M70" s="94" t="s">
        <v>251</v>
      </c>
      <c r="N70" s="28" t="s">
        <v>240</v>
      </c>
      <c r="O70" s="40" t="s">
        <v>153</v>
      </c>
      <c r="P70" s="40" t="s">
        <v>119</v>
      </c>
      <c r="Q70" s="38" t="s">
        <v>241</v>
      </c>
      <c r="R70" s="40" t="s">
        <v>252</v>
      </c>
      <c r="S70" s="40">
        <v>100</v>
      </c>
      <c r="T70" s="97">
        <v>1</v>
      </c>
      <c r="U70" s="38" t="s">
        <v>113</v>
      </c>
      <c r="V70" s="38" t="s">
        <v>113</v>
      </c>
      <c r="W70" s="40" t="s">
        <v>128</v>
      </c>
      <c r="X70" s="60"/>
      <c r="Y70" s="90"/>
      <c r="Z70" s="90"/>
      <c r="AA70" s="90"/>
      <c r="AB70" s="90"/>
    </row>
    <row r="71" spans="1:28" ht="56.25" x14ac:dyDescent="0.2">
      <c r="A71" s="33" t="s">
        <v>86</v>
      </c>
      <c r="B71" s="60" t="s">
        <v>217</v>
      </c>
      <c r="C71" s="40" t="s">
        <v>218</v>
      </c>
      <c r="D71" s="23" t="s">
        <v>219</v>
      </c>
      <c r="E71" s="40" t="s">
        <v>220</v>
      </c>
      <c r="F71" s="60"/>
      <c r="G71" s="68"/>
      <c r="H71" s="68"/>
      <c r="I71" s="68"/>
      <c r="J71" s="68"/>
      <c r="K71" s="60" t="s">
        <v>215</v>
      </c>
      <c r="L71" s="60" t="s">
        <v>160</v>
      </c>
      <c r="M71" s="94" t="s">
        <v>253</v>
      </c>
      <c r="N71" s="28" t="s">
        <v>248</v>
      </c>
      <c r="O71" s="60" t="s">
        <v>160</v>
      </c>
      <c r="P71" s="40" t="s">
        <v>119</v>
      </c>
      <c r="Q71" s="38" t="s">
        <v>254</v>
      </c>
      <c r="R71" s="97" t="s">
        <v>255</v>
      </c>
      <c r="S71" s="40">
        <v>100</v>
      </c>
      <c r="T71" s="97">
        <v>1</v>
      </c>
      <c r="U71" s="38" t="s">
        <v>113</v>
      </c>
      <c r="V71" s="38" t="s">
        <v>113</v>
      </c>
      <c r="W71" s="40" t="s">
        <v>128</v>
      </c>
      <c r="X71" s="60"/>
      <c r="Y71" s="90"/>
      <c r="Z71" s="90"/>
      <c r="AA71" s="90"/>
      <c r="AB71" s="90"/>
    </row>
    <row r="72" spans="1:28" ht="45" x14ac:dyDescent="0.2">
      <c r="A72" s="33" t="s">
        <v>86</v>
      </c>
      <c r="B72" s="60" t="s">
        <v>217</v>
      </c>
      <c r="C72" s="40" t="s">
        <v>218</v>
      </c>
      <c r="D72" s="23" t="s">
        <v>219</v>
      </c>
      <c r="E72" s="40" t="s">
        <v>220</v>
      </c>
      <c r="F72" s="60"/>
      <c r="G72" s="68"/>
      <c r="H72" s="68"/>
      <c r="I72" s="68"/>
      <c r="J72" s="68"/>
      <c r="K72" s="60" t="s">
        <v>215</v>
      </c>
      <c r="L72" s="60" t="s">
        <v>168</v>
      </c>
      <c r="M72" s="94" t="s">
        <v>251</v>
      </c>
      <c r="N72" s="28" t="s">
        <v>240</v>
      </c>
      <c r="O72" s="40" t="s">
        <v>168</v>
      </c>
      <c r="P72" s="40" t="s">
        <v>119</v>
      </c>
      <c r="Q72" s="38" t="s">
        <v>256</v>
      </c>
      <c r="R72" s="40" t="s">
        <v>252</v>
      </c>
      <c r="S72" s="40">
        <f>(1/1)*100</f>
        <v>100</v>
      </c>
      <c r="T72" s="97">
        <v>1</v>
      </c>
      <c r="U72" s="38" t="s">
        <v>113</v>
      </c>
      <c r="V72" s="38" t="s">
        <v>113</v>
      </c>
      <c r="W72" s="40" t="s">
        <v>128</v>
      </c>
      <c r="X72" s="60"/>
      <c r="Y72" s="90"/>
      <c r="Z72" s="90"/>
      <c r="AA72" s="90"/>
      <c r="AB72" s="90"/>
    </row>
    <row r="73" spans="1:28" x14ac:dyDescent="0.2">
      <c r="A73" s="34"/>
      <c r="B73" s="89"/>
      <c r="C73" s="89"/>
      <c r="D73" s="89"/>
      <c r="E73" s="89"/>
      <c r="F73" s="89"/>
      <c r="G73" s="136"/>
      <c r="H73" s="136"/>
      <c r="I73" s="136"/>
      <c r="J73" s="136"/>
      <c r="K73" s="89"/>
      <c r="L73" s="89"/>
      <c r="M73" s="87"/>
      <c r="N73" s="138"/>
      <c r="O73" s="89"/>
      <c r="P73" s="89"/>
      <c r="Q73" s="87"/>
      <c r="R73" s="138"/>
      <c r="S73" s="89"/>
      <c r="T73" s="89"/>
      <c r="U73" s="88"/>
      <c r="V73" s="88"/>
      <c r="W73" s="89"/>
      <c r="X73" s="90"/>
      <c r="Y73" s="90"/>
      <c r="Z73" s="90"/>
      <c r="AA73" s="90"/>
      <c r="AB73" s="90"/>
    </row>
    <row r="74" spans="1:28" ht="123.75" x14ac:dyDescent="0.2">
      <c r="A74" s="33" t="s">
        <v>86</v>
      </c>
      <c r="B74" s="60" t="s">
        <v>217</v>
      </c>
      <c r="C74" s="40" t="s">
        <v>279</v>
      </c>
      <c r="D74" s="23" t="s">
        <v>280</v>
      </c>
      <c r="E74" s="40" t="s">
        <v>281</v>
      </c>
      <c r="F74" s="68">
        <v>437196</v>
      </c>
      <c r="G74" s="68">
        <v>418336</v>
      </c>
      <c r="H74" s="68">
        <v>402120</v>
      </c>
      <c r="I74" s="68">
        <v>402120</v>
      </c>
      <c r="J74" s="68">
        <v>402120</v>
      </c>
      <c r="K74" s="60" t="s">
        <v>215</v>
      </c>
      <c r="L74" s="60" t="s">
        <v>27</v>
      </c>
      <c r="M74" s="38" t="s">
        <v>282</v>
      </c>
      <c r="N74" s="40" t="s">
        <v>283</v>
      </c>
      <c r="O74" s="60" t="s">
        <v>27</v>
      </c>
      <c r="P74" s="60" t="s">
        <v>147</v>
      </c>
      <c r="Q74" s="38" t="s">
        <v>284</v>
      </c>
      <c r="R74" s="40" t="s">
        <v>285</v>
      </c>
      <c r="S74" s="40" t="s">
        <v>285</v>
      </c>
      <c r="T74" s="139">
        <v>5</v>
      </c>
      <c r="U74" s="76" t="s">
        <v>113</v>
      </c>
      <c r="V74" s="76" t="s">
        <v>113</v>
      </c>
      <c r="W74" s="40" t="s">
        <v>214</v>
      </c>
      <c r="X74" s="60"/>
      <c r="Y74" s="60"/>
      <c r="Z74" s="90"/>
      <c r="AA74" s="90"/>
      <c r="AB74" s="90"/>
    </row>
    <row r="75" spans="1:28" ht="101.25" x14ac:dyDescent="0.2">
      <c r="A75" s="33" t="s">
        <v>86</v>
      </c>
      <c r="B75" s="60" t="s">
        <v>217</v>
      </c>
      <c r="C75" s="40" t="s">
        <v>279</v>
      </c>
      <c r="D75" s="23" t="s">
        <v>280</v>
      </c>
      <c r="E75" s="40" t="s">
        <v>281</v>
      </c>
      <c r="F75" s="60"/>
      <c r="G75" s="68"/>
      <c r="H75" s="68"/>
      <c r="I75" s="68"/>
      <c r="J75" s="68"/>
      <c r="K75" s="60" t="s">
        <v>215</v>
      </c>
      <c r="L75" s="60" t="s">
        <v>116</v>
      </c>
      <c r="M75" s="38" t="s">
        <v>286</v>
      </c>
      <c r="N75" s="40" t="s">
        <v>287</v>
      </c>
      <c r="O75" s="60" t="s">
        <v>116</v>
      </c>
      <c r="P75" s="60" t="s">
        <v>147</v>
      </c>
      <c r="Q75" s="38" t="s">
        <v>288</v>
      </c>
      <c r="R75" s="40" t="s">
        <v>289</v>
      </c>
      <c r="S75" s="40" t="s">
        <v>289</v>
      </c>
      <c r="T75" s="139">
        <v>22</v>
      </c>
      <c r="U75" s="76" t="s">
        <v>113</v>
      </c>
      <c r="V75" s="76" t="s">
        <v>113</v>
      </c>
      <c r="W75" s="40" t="s">
        <v>290</v>
      </c>
      <c r="X75" s="60"/>
      <c r="Y75" s="60"/>
      <c r="Z75" s="90"/>
      <c r="AA75" s="90"/>
      <c r="AB75" s="90"/>
    </row>
    <row r="76" spans="1:28" ht="123.75" x14ac:dyDescent="0.2">
      <c r="A76" s="33" t="s">
        <v>86</v>
      </c>
      <c r="B76" s="60" t="s">
        <v>217</v>
      </c>
      <c r="C76" s="40" t="s">
        <v>279</v>
      </c>
      <c r="D76" s="23" t="s">
        <v>280</v>
      </c>
      <c r="E76" s="40" t="s">
        <v>281</v>
      </c>
      <c r="F76" s="60"/>
      <c r="G76" s="68"/>
      <c r="H76" s="68"/>
      <c r="I76" s="68"/>
      <c r="J76" s="68"/>
      <c r="K76" s="60" t="s">
        <v>215</v>
      </c>
      <c r="L76" s="60" t="s">
        <v>184</v>
      </c>
      <c r="M76" s="38" t="s">
        <v>291</v>
      </c>
      <c r="N76" s="40" t="s">
        <v>292</v>
      </c>
      <c r="O76" s="60" t="s">
        <v>184</v>
      </c>
      <c r="P76" s="60" t="s">
        <v>147</v>
      </c>
      <c r="Q76" s="38" t="s">
        <v>293</v>
      </c>
      <c r="R76" s="40" t="s">
        <v>294</v>
      </c>
      <c r="S76" s="40" t="s">
        <v>294</v>
      </c>
      <c r="T76" s="139">
        <v>0</v>
      </c>
      <c r="U76" s="76" t="s">
        <v>113</v>
      </c>
      <c r="V76" s="76" t="s">
        <v>113</v>
      </c>
      <c r="W76" s="40" t="s">
        <v>290</v>
      </c>
      <c r="X76" s="60"/>
      <c r="Y76" s="60"/>
      <c r="Z76" s="90"/>
      <c r="AA76" s="90"/>
      <c r="AB76" s="90"/>
    </row>
    <row r="77" spans="1:28" ht="56.25" x14ac:dyDescent="0.2">
      <c r="A77" s="33" t="s">
        <v>86</v>
      </c>
      <c r="B77" s="60" t="s">
        <v>217</v>
      </c>
      <c r="C77" s="40" t="s">
        <v>279</v>
      </c>
      <c r="D77" s="23" t="s">
        <v>280</v>
      </c>
      <c r="E77" s="40" t="s">
        <v>281</v>
      </c>
      <c r="F77" s="60"/>
      <c r="G77" s="68"/>
      <c r="H77" s="68"/>
      <c r="I77" s="68"/>
      <c r="J77" s="68"/>
      <c r="K77" s="60" t="s">
        <v>215</v>
      </c>
      <c r="L77" s="60" t="s">
        <v>129</v>
      </c>
      <c r="M77" s="38" t="s">
        <v>295</v>
      </c>
      <c r="N77" s="40" t="s">
        <v>296</v>
      </c>
      <c r="O77" s="60" t="s">
        <v>129</v>
      </c>
      <c r="P77" s="60" t="s">
        <v>297</v>
      </c>
      <c r="Q77" s="38" t="s">
        <v>298</v>
      </c>
      <c r="R77" s="40" t="s">
        <v>299</v>
      </c>
      <c r="S77" s="40" t="s">
        <v>299</v>
      </c>
      <c r="T77" s="139">
        <v>16500</v>
      </c>
      <c r="U77" s="76" t="s">
        <v>113</v>
      </c>
      <c r="V77" s="76" t="s">
        <v>113</v>
      </c>
      <c r="W77" s="40" t="s">
        <v>300</v>
      </c>
      <c r="X77" s="60"/>
      <c r="Y77" s="60"/>
      <c r="Z77" s="90"/>
      <c r="AA77" s="90"/>
      <c r="AB77" s="90"/>
    </row>
    <row r="78" spans="1:28" ht="112.5" x14ac:dyDescent="0.2">
      <c r="A78" s="33" t="s">
        <v>86</v>
      </c>
      <c r="B78" s="60" t="s">
        <v>217</v>
      </c>
      <c r="C78" s="40" t="s">
        <v>279</v>
      </c>
      <c r="D78" s="23" t="s">
        <v>280</v>
      </c>
      <c r="E78" s="40" t="s">
        <v>281</v>
      </c>
      <c r="F78" s="60"/>
      <c r="G78" s="68"/>
      <c r="H78" s="68"/>
      <c r="I78" s="68"/>
      <c r="J78" s="68"/>
      <c r="K78" s="60" t="s">
        <v>215</v>
      </c>
      <c r="L78" s="60" t="s">
        <v>234</v>
      </c>
      <c r="M78" s="38" t="s">
        <v>301</v>
      </c>
      <c r="N78" s="40" t="s">
        <v>302</v>
      </c>
      <c r="O78" s="60" t="s">
        <v>234</v>
      </c>
      <c r="P78" s="60" t="s">
        <v>297</v>
      </c>
      <c r="Q78" s="38" t="s">
        <v>303</v>
      </c>
      <c r="R78" s="40" t="s">
        <v>304</v>
      </c>
      <c r="S78" s="40" t="s">
        <v>304</v>
      </c>
      <c r="T78" s="139">
        <v>1638</v>
      </c>
      <c r="U78" s="76" t="s">
        <v>113</v>
      </c>
      <c r="V78" s="76" t="s">
        <v>113</v>
      </c>
      <c r="W78" s="40" t="s">
        <v>305</v>
      </c>
      <c r="X78" s="60"/>
      <c r="Y78" s="92"/>
      <c r="Z78" s="90"/>
      <c r="AA78" s="90"/>
      <c r="AB78" s="90"/>
    </row>
    <row r="79" spans="1:28" x14ac:dyDescent="0.2">
      <c r="A79" s="34"/>
      <c r="B79" s="89"/>
      <c r="C79" s="89"/>
      <c r="D79" s="89"/>
      <c r="E79" s="89"/>
      <c r="F79" s="89"/>
      <c r="G79" s="136"/>
      <c r="H79" s="136"/>
      <c r="I79" s="136"/>
      <c r="J79" s="136"/>
      <c r="K79" s="89"/>
      <c r="L79" s="89"/>
      <c r="M79" s="87"/>
      <c r="N79" s="138"/>
      <c r="O79" s="89"/>
      <c r="P79" s="89"/>
      <c r="Q79" s="87"/>
      <c r="R79" s="138"/>
      <c r="S79" s="89"/>
      <c r="T79" s="140"/>
      <c r="U79" s="88"/>
      <c r="V79" s="88"/>
      <c r="W79" s="89"/>
      <c r="X79" s="60"/>
      <c r="Y79" s="60"/>
      <c r="Z79" s="90"/>
      <c r="AA79" s="90"/>
      <c r="AB79" s="90"/>
    </row>
    <row r="80" spans="1:28" ht="409.5" x14ac:dyDescent="0.2">
      <c r="A80" s="33" t="s">
        <v>86</v>
      </c>
      <c r="B80" s="33" t="s">
        <v>375</v>
      </c>
      <c r="C80" s="35" t="s">
        <v>376</v>
      </c>
      <c r="D80" s="23" t="s">
        <v>377</v>
      </c>
      <c r="E80" s="40" t="s">
        <v>378</v>
      </c>
      <c r="F80" s="68">
        <v>2262765</v>
      </c>
      <c r="G80" s="68">
        <v>2085376</v>
      </c>
      <c r="H80" s="68">
        <v>1992559</v>
      </c>
      <c r="I80" s="68">
        <v>1992559</v>
      </c>
      <c r="J80" s="68">
        <v>1992559</v>
      </c>
      <c r="K80" s="33" t="s">
        <v>87</v>
      </c>
      <c r="L80" s="33" t="s">
        <v>88</v>
      </c>
      <c r="M80" s="36" t="s">
        <v>379</v>
      </c>
      <c r="N80" s="35" t="s">
        <v>380</v>
      </c>
      <c r="O80" s="33" t="s">
        <v>88</v>
      </c>
      <c r="P80" s="35" t="s">
        <v>381</v>
      </c>
      <c r="Q80" s="36" t="s">
        <v>382</v>
      </c>
      <c r="R80" s="37">
        <v>0.8</v>
      </c>
      <c r="S80" s="37">
        <v>0.8</v>
      </c>
      <c r="T80" s="41">
        <v>0.8</v>
      </c>
      <c r="U80" s="38" t="s">
        <v>383</v>
      </c>
      <c r="V80" s="38" t="s">
        <v>384</v>
      </c>
      <c r="W80" s="35" t="s">
        <v>89</v>
      </c>
      <c r="X80" s="95"/>
      <c r="Y80" s="90"/>
      <c r="Z80" s="90"/>
      <c r="AA80" s="90"/>
      <c r="AB80" s="90"/>
    </row>
    <row r="81" spans="1:28" ht="213.75" x14ac:dyDescent="0.2">
      <c r="A81" s="33" t="s">
        <v>86</v>
      </c>
      <c r="B81" s="33" t="s">
        <v>375</v>
      </c>
      <c r="C81" s="35" t="s">
        <v>376</v>
      </c>
      <c r="D81" s="23" t="s">
        <v>377</v>
      </c>
      <c r="E81" s="35" t="s">
        <v>378</v>
      </c>
      <c r="F81" s="60"/>
      <c r="G81" s="68"/>
      <c r="H81" s="68"/>
      <c r="I81" s="68"/>
      <c r="J81" s="68"/>
      <c r="K81" s="33" t="s">
        <v>87</v>
      </c>
      <c r="L81" s="33" t="s">
        <v>90</v>
      </c>
      <c r="M81" s="38" t="s">
        <v>385</v>
      </c>
      <c r="N81" s="35" t="s">
        <v>386</v>
      </c>
      <c r="O81" s="33" t="s">
        <v>90</v>
      </c>
      <c r="P81" s="40" t="s">
        <v>387</v>
      </c>
      <c r="Q81" s="36" t="s">
        <v>388</v>
      </c>
      <c r="R81" s="37">
        <v>0.9</v>
      </c>
      <c r="S81" s="37">
        <v>0.9</v>
      </c>
      <c r="T81" s="41">
        <v>0.9</v>
      </c>
      <c r="U81" s="38" t="s">
        <v>389</v>
      </c>
      <c r="V81" s="38" t="s">
        <v>390</v>
      </c>
      <c r="W81" s="35" t="s">
        <v>89</v>
      </c>
      <c r="X81" s="28"/>
      <c r="Y81" s="95"/>
      <c r="Z81" s="90"/>
      <c r="AA81" s="90"/>
      <c r="AB81" s="90"/>
    </row>
    <row r="82" spans="1:28" ht="123.75" x14ac:dyDescent="0.2">
      <c r="A82" s="33" t="s">
        <v>86</v>
      </c>
      <c r="B82" s="33" t="s">
        <v>375</v>
      </c>
      <c r="C82" s="35" t="s">
        <v>376</v>
      </c>
      <c r="D82" s="23" t="s">
        <v>377</v>
      </c>
      <c r="E82" s="35" t="s">
        <v>378</v>
      </c>
      <c r="F82" s="60"/>
      <c r="G82" s="68"/>
      <c r="H82" s="68"/>
      <c r="I82" s="68"/>
      <c r="J82" s="68"/>
      <c r="K82" s="33" t="s">
        <v>87</v>
      </c>
      <c r="L82" s="33" t="s">
        <v>91</v>
      </c>
      <c r="M82" s="38" t="s">
        <v>391</v>
      </c>
      <c r="N82" s="40" t="s">
        <v>391</v>
      </c>
      <c r="O82" s="33" t="s">
        <v>91</v>
      </c>
      <c r="P82" s="40" t="s">
        <v>392</v>
      </c>
      <c r="Q82" s="36" t="s">
        <v>393</v>
      </c>
      <c r="R82" s="37">
        <v>0.8</v>
      </c>
      <c r="S82" s="37">
        <v>0.8</v>
      </c>
      <c r="T82" s="41">
        <v>0.8</v>
      </c>
      <c r="U82" s="38" t="s">
        <v>394</v>
      </c>
      <c r="V82" s="39" t="s">
        <v>395</v>
      </c>
      <c r="W82" s="35" t="s">
        <v>89</v>
      </c>
      <c r="X82" s="90"/>
      <c r="Y82" s="90"/>
      <c r="Z82" s="90"/>
      <c r="AA82" s="90"/>
      <c r="AB82" s="90"/>
    </row>
    <row r="83" spans="1:28" ht="146.25" x14ac:dyDescent="0.2">
      <c r="A83" s="33" t="s">
        <v>86</v>
      </c>
      <c r="B83" s="33" t="s">
        <v>396</v>
      </c>
      <c r="C83" s="35" t="s">
        <v>376</v>
      </c>
      <c r="D83" s="23" t="s">
        <v>397</v>
      </c>
      <c r="E83" s="35" t="s">
        <v>378</v>
      </c>
      <c r="F83" s="60"/>
      <c r="G83" s="68"/>
      <c r="H83" s="68"/>
      <c r="I83" s="68"/>
      <c r="J83" s="68"/>
      <c r="K83" s="33" t="s">
        <v>87</v>
      </c>
      <c r="L83" s="33" t="s">
        <v>92</v>
      </c>
      <c r="M83" s="36" t="s">
        <v>398</v>
      </c>
      <c r="N83" s="35" t="s">
        <v>399</v>
      </c>
      <c r="O83" s="33" t="s">
        <v>92</v>
      </c>
      <c r="P83" s="49" t="s">
        <v>400</v>
      </c>
      <c r="Q83" s="36" t="s">
        <v>401</v>
      </c>
      <c r="R83" s="37">
        <v>0.8</v>
      </c>
      <c r="S83" s="37">
        <v>0.8</v>
      </c>
      <c r="T83" s="41">
        <v>1</v>
      </c>
      <c r="U83" s="38" t="s">
        <v>402</v>
      </c>
      <c r="V83" s="39" t="s">
        <v>403</v>
      </c>
      <c r="W83" s="35" t="s">
        <v>89</v>
      </c>
      <c r="X83" s="90"/>
      <c r="Y83" s="90"/>
      <c r="Z83" s="90"/>
      <c r="AA83" s="90"/>
      <c r="AB83" s="90"/>
    </row>
    <row r="84" spans="1:28" ht="146.25" x14ac:dyDescent="0.2">
      <c r="A84" s="33" t="s">
        <v>86</v>
      </c>
      <c r="B84" s="33" t="s">
        <v>375</v>
      </c>
      <c r="C84" s="35" t="s">
        <v>376</v>
      </c>
      <c r="D84" s="23" t="s">
        <v>377</v>
      </c>
      <c r="E84" s="35" t="s">
        <v>378</v>
      </c>
      <c r="F84" s="60"/>
      <c r="G84" s="68"/>
      <c r="H84" s="68"/>
      <c r="I84" s="68"/>
      <c r="J84" s="68"/>
      <c r="K84" s="33" t="s">
        <v>87</v>
      </c>
      <c r="L84" s="33" t="s">
        <v>96</v>
      </c>
      <c r="M84" s="36" t="s">
        <v>404</v>
      </c>
      <c r="N84" s="35" t="s">
        <v>405</v>
      </c>
      <c r="O84" s="33" t="s">
        <v>96</v>
      </c>
      <c r="P84" s="49" t="s">
        <v>406</v>
      </c>
      <c r="Q84" s="36" t="s">
        <v>407</v>
      </c>
      <c r="R84" s="37">
        <v>0.8</v>
      </c>
      <c r="S84" s="37">
        <v>0.8</v>
      </c>
      <c r="T84" s="41">
        <v>1</v>
      </c>
      <c r="U84" s="38" t="s">
        <v>408</v>
      </c>
      <c r="V84" s="38" t="s">
        <v>409</v>
      </c>
      <c r="W84" s="35" t="s">
        <v>89</v>
      </c>
      <c r="X84" s="70"/>
      <c r="Y84" s="70"/>
      <c r="Z84" s="90"/>
      <c r="AA84" s="90"/>
      <c r="AB84" s="90"/>
    </row>
    <row r="85" spans="1:28" ht="180" x14ac:dyDescent="0.2">
      <c r="A85" s="33" t="s">
        <v>86</v>
      </c>
      <c r="B85" s="33" t="s">
        <v>375</v>
      </c>
      <c r="C85" s="35" t="s">
        <v>376</v>
      </c>
      <c r="D85" s="23" t="s">
        <v>377</v>
      </c>
      <c r="E85" s="35" t="s">
        <v>378</v>
      </c>
      <c r="F85" s="60"/>
      <c r="G85" s="68"/>
      <c r="H85" s="68"/>
      <c r="I85" s="68"/>
      <c r="J85" s="68"/>
      <c r="K85" s="33" t="s">
        <v>87</v>
      </c>
      <c r="L85" s="33" t="s">
        <v>93</v>
      </c>
      <c r="M85" s="36" t="s">
        <v>410</v>
      </c>
      <c r="N85" s="35" t="s">
        <v>411</v>
      </c>
      <c r="O85" s="33" t="s">
        <v>93</v>
      </c>
      <c r="P85" s="49" t="s">
        <v>412</v>
      </c>
      <c r="Q85" s="35" t="s">
        <v>413</v>
      </c>
      <c r="R85" s="37">
        <v>0.9</v>
      </c>
      <c r="S85" s="37">
        <v>0.9</v>
      </c>
      <c r="T85" s="37">
        <v>0.9</v>
      </c>
      <c r="U85" s="36" t="s">
        <v>414</v>
      </c>
      <c r="V85" s="36" t="s">
        <v>415</v>
      </c>
      <c r="W85" s="35" t="s">
        <v>89</v>
      </c>
      <c r="X85" s="70"/>
      <c r="Y85" s="70"/>
      <c r="Z85" s="90"/>
      <c r="AA85" s="90"/>
      <c r="AB85" s="90"/>
    </row>
    <row r="86" spans="1:28" ht="157.5" x14ac:dyDescent="0.2">
      <c r="A86" s="33" t="s">
        <v>86</v>
      </c>
      <c r="B86" s="33" t="s">
        <v>375</v>
      </c>
      <c r="C86" s="35" t="s">
        <v>376</v>
      </c>
      <c r="D86" s="23" t="s">
        <v>377</v>
      </c>
      <c r="E86" s="35" t="s">
        <v>378</v>
      </c>
      <c r="F86" s="60"/>
      <c r="G86" s="68"/>
      <c r="H86" s="68"/>
      <c r="I86" s="68"/>
      <c r="J86" s="68"/>
      <c r="K86" s="33" t="s">
        <v>87</v>
      </c>
      <c r="L86" s="33" t="s">
        <v>94</v>
      </c>
      <c r="M86" s="35" t="s">
        <v>416</v>
      </c>
      <c r="N86" s="35" t="s">
        <v>417</v>
      </c>
      <c r="O86" s="33" t="s">
        <v>94</v>
      </c>
      <c r="P86" s="49" t="s">
        <v>418</v>
      </c>
      <c r="Q86" s="35" t="s">
        <v>419</v>
      </c>
      <c r="R86" s="37">
        <v>0.9</v>
      </c>
      <c r="S86" s="37">
        <v>0.9</v>
      </c>
      <c r="T86" s="37">
        <v>1</v>
      </c>
      <c r="U86" s="36" t="s">
        <v>420</v>
      </c>
      <c r="V86" s="36" t="s">
        <v>421</v>
      </c>
      <c r="W86" s="35" t="s">
        <v>89</v>
      </c>
      <c r="X86" s="70"/>
      <c r="Y86" s="70"/>
      <c r="Z86" s="90"/>
      <c r="AA86" s="90"/>
      <c r="AB86" s="90"/>
    </row>
    <row r="87" spans="1:28" ht="146.25" x14ac:dyDescent="0.2">
      <c r="A87" s="33" t="s">
        <v>86</v>
      </c>
      <c r="B87" s="33" t="s">
        <v>375</v>
      </c>
      <c r="C87" s="35" t="s">
        <v>376</v>
      </c>
      <c r="D87" s="23" t="s">
        <v>377</v>
      </c>
      <c r="E87" s="35" t="s">
        <v>378</v>
      </c>
      <c r="F87" s="60"/>
      <c r="G87" s="60"/>
      <c r="H87" s="60"/>
      <c r="I87" s="60"/>
      <c r="J87" s="60"/>
      <c r="K87" s="33" t="s">
        <v>87</v>
      </c>
      <c r="L87" s="33" t="s">
        <v>95</v>
      </c>
      <c r="M87" s="35" t="s">
        <v>422</v>
      </c>
      <c r="N87" s="35" t="s">
        <v>423</v>
      </c>
      <c r="O87" s="33" t="s">
        <v>95</v>
      </c>
      <c r="P87" s="49" t="s">
        <v>424</v>
      </c>
      <c r="Q87" s="35" t="s">
        <v>425</v>
      </c>
      <c r="R87" s="37">
        <v>0.9</v>
      </c>
      <c r="S87" s="37">
        <v>0.9</v>
      </c>
      <c r="T87" s="37">
        <v>1</v>
      </c>
      <c r="U87" s="36" t="s">
        <v>426</v>
      </c>
      <c r="V87" s="36" t="s">
        <v>427</v>
      </c>
      <c r="W87" s="33" t="s">
        <v>89</v>
      </c>
      <c r="X87" s="70"/>
      <c r="Y87" s="70"/>
      <c r="Z87" s="90"/>
      <c r="AA87" s="90"/>
      <c r="AB87" s="90"/>
    </row>
    <row r="88" spans="1:28" ht="225" x14ac:dyDescent="0.2">
      <c r="A88" s="33" t="s">
        <v>86</v>
      </c>
      <c r="B88" s="33" t="s">
        <v>375</v>
      </c>
      <c r="C88" s="35" t="s">
        <v>376</v>
      </c>
      <c r="D88" s="23" t="s">
        <v>377</v>
      </c>
      <c r="E88" s="35" t="s">
        <v>378</v>
      </c>
      <c r="F88" s="60"/>
      <c r="G88" s="60"/>
      <c r="H88" s="60"/>
      <c r="I88" s="60"/>
      <c r="J88" s="60"/>
      <c r="K88" s="33" t="s">
        <v>87</v>
      </c>
      <c r="L88" s="33" t="s">
        <v>97</v>
      </c>
      <c r="M88" s="35" t="s">
        <v>428</v>
      </c>
      <c r="N88" s="35" t="s">
        <v>429</v>
      </c>
      <c r="O88" s="33" t="s">
        <v>97</v>
      </c>
      <c r="P88" s="40" t="s">
        <v>430</v>
      </c>
      <c r="Q88" s="40" t="s">
        <v>431</v>
      </c>
      <c r="R88" s="41">
        <v>0.9</v>
      </c>
      <c r="S88" s="41">
        <v>0.9</v>
      </c>
      <c r="T88" s="41">
        <v>0.9</v>
      </c>
      <c r="U88" s="35" t="s">
        <v>432</v>
      </c>
      <c r="V88" s="35" t="s">
        <v>433</v>
      </c>
      <c r="W88" s="33" t="s">
        <v>89</v>
      </c>
      <c r="X88" s="70"/>
      <c r="Y88" s="70"/>
      <c r="Z88" s="90"/>
      <c r="AA88" s="90"/>
      <c r="AB88" s="90"/>
    </row>
    <row r="89" spans="1:28" ht="123.75" x14ac:dyDescent="0.2">
      <c r="A89" s="33" t="s">
        <v>86</v>
      </c>
      <c r="B89" s="33" t="s">
        <v>375</v>
      </c>
      <c r="C89" s="35" t="s">
        <v>376</v>
      </c>
      <c r="D89" s="23" t="s">
        <v>377</v>
      </c>
      <c r="E89" s="35" t="s">
        <v>378</v>
      </c>
      <c r="F89" s="60"/>
      <c r="G89" s="60"/>
      <c r="H89" s="60"/>
      <c r="I89" s="60"/>
      <c r="J89" s="60"/>
      <c r="K89" s="33" t="s">
        <v>87</v>
      </c>
      <c r="L89" s="33" t="s">
        <v>98</v>
      </c>
      <c r="M89" s="49" t="s">
        <v>434</v>
      </c>
      <c r="N89" s="35" t="s">
        <v>434</v>
      </c>
      <c r="O89" s="33" t="s">
        <v>98</v>
      </c>
      <c r="P89" s="40" t="s">
        <v>435</v>
      </c>
      <c r="Q89" s="35" t="s">
        <v>436</v>
      </c>
      <c r="R89" s="41">
        <v>0.9</v>
      </c>
      <c r="S89" s="41">
        <v>0.9</v>
      </c>
      <c r="T89" s="41">
        <v>0.9</v>
      </c>
      <c r="U89" s="49" t="s">
        <v>99</v>
      </c>
      <c r="V89" s="49" t="s">
        <v>100</v>
      </c>
      <c r="W89" s="33" t="s">
        <v>89</v>
      </c>
      <c r="X89" s="70"/>
      <c r="Y89" s="70"/>
      <c r="Z89" s="90"/>
      <c r="AA89" s="90"/>
      <c r="AB89" s="90"/>
    </row>
    <row r="90" spans="1:28" ht="123.75" x14ac:dyDescent="0.2">
      <c r="A90" s="33" t="s">
        <v>86</v>
      </c>
      <c r="B90" s="33" t="s">
        <v>375</v>
      </c>
      <c r="C90" s="35" t="s">
        <v>376</v>
      </c>
      <c r="D90" s="23" t="s">
        <v>377</v>
      </c>
      <c r="E90" s="35" t="s">
        <v>378</v>
      </c>
      <c r="F90" s="60"/>
      <c r="G90" s="60"/>
      <c r="H90" s="60"/>
      <c r="I90" s="60"/>
      <c r="J90" s="60"/>
      <c r="K90" s="33" t="s">
        <v>87</v>
      </c>
      <c r="L90" s="33" t="s">
        <v>437</v>
      </c>
      <c r="M90" s="49" t="s">
        <v>438</v>
      </c>
      <c r="N90" s="35" t="s">
        <v>438</v>
      </c>
      <c r="O90" s="33" t="s">
        <v>437</v>
      </c>
      <c r="P90" s="40" t="s">
        <v>439</v>
      </c>
      <c r="Q90" s="35" t="s">
        <v>440</v>
      </c>
      <c r="R90" s="41">
        <v>0.9</v>
      </c>
      <c r="S90" s="41">
        <v>0.9</v>
      </c>
      <c r="T90" s="41">
        <v>0.9</v>
      </c>
      <c r="U90" s="40" t="s">
        <v>441</v>
      </c>
      <c r="V90" s="40" t="s">
        <v>442</v>
      </c>
      <c r="W90" s="33" t="s">
        <v>89</v>
      </c>
      <c r="X90" s="70"/>
      <c r="Y90" s="70"/>
      <c r="Z90" s="90"/>
      <c r="AA90" s="90"/>
      <c r="AB90" s="90"/>
    </row>
    <row r="91" spans="1:28" ht="101.25" x14ac:dyDescent="0.2">
      <c r="A91" s="33" t="s">
        <v>86</v>
      </c>
      <c r="B91" s="33" t="s">
        <v>375</v>
      </c>
      <c r="C91" s="35" t="s">
        <v>376</v>
      </c>
      <c r="D91" s="23" t="s">
        <v>377</v>
      </c>
      <c r="E91" s="35" t="s">
        <v>378</v>
      </c>
      <c r="F91" s="60"/>
      <c r="G91" s="60"/>
      <c r="H91" s="60"/>
      <c r="I91" s="60"/>
      <c r="J91" s="60"/>
      <c r="K91" s="33" t="s">
        <v>87</v>
      </c>
      <c r="L91" s="33" t="s">
        <v>443</v>
      </c>
      <c r="M91" s="49" t="s">
        <v>444</v>
      </c>
      <c r="N91" s="35" t="s">
        <v>444</v>
      </c>
      <c r="O91" s="33" t="s">
        <v>443</v>
      </c>
      <c r="P91" s="40" t="s">
        <v>445</v>
      </c>
      <c r="Q91" s="35" t="s">
        <v>446</v>
      </c>
      <c r="R91" s="41">
        <v>0.9</v>
      </c>
      <c r="S91" s="41">
        <v>0.9</v>
      </c>
      <c r="T91" s="41">
        <v>0.9</v>
      </c>
      <c r="U91" s="40" t="s">
        <v>447</v>
      </c>
      <c r="V91" s="40" t="s">
        <v>448</v>
      </c>
      <c r="W91" s="33" t="s">
        <v>89</v>
      </c>
      <c r="X91" s="70"/>
      <c r="Y91" s="70"/>
      <c r="Z91" s="90"/>
      <c r="AA91" s="90"/>
      <c r="AB91" s="90"/>
    </row>
    <row r="92" spans="1:28" ht="123.75" x14ac:dyDescent="0.2">
      <c r="A92" s="33" t="s">
        <v>86</v>
      </c>
      <c r="B92" s="33" t="s">
        <v>375</v>
      </c>
      <c r="C92" s="35" t="s">
        <v>376</v>
      </c>
      <c r="D92" s="23" t="s">
        <v>377</v>
      </c>
      <c r="E92" s="35" t="s">
        <v>378</v>
      </c>
      <c r="F92" s="60"/>
      <c r="G92" s="60"/>
      <c r="H92" s="60"/>
      <c r="I92" s="60"/>
      <c r="J92" s="60"/>
      <c r="K92" s="33" t="s">
        <v>87</v>
      </c>
      <c r="L92" s="33" t="s">
        <v>449</v>
      </c>
      <c r="M92" s="49" t="s">
        <v>450</v>
      </c>
      <c r="N92" s="35" t="s">
        <v>450</v>
      </c>
      <c r="O92" s="33" t="s">
        <v>449</v>
      </c>
      <c r="P92" s="40" t="s">
        <v>451</v>
      </c>
      <c r="Q92" s="35" t="s">
        <v>452</v>
      </c>
      <c r="R92" s="41">
        <v>0.9</v>
      </c>
      <c r="S92" s="41">
        <v>0.9</v>
      </c>
      <c r="T92" s="41">
        <v>0.9</v>
      </c>
      <c r="U92" s="40" t="s">
        <v>453</v>
      </c>
      <c r="V92" s="40" t="s">
        <v>454</v>
      </c>
      <c r="W92" s="33" t="s">
        <v>89</v>
      </c>
      <c r="X92" s="70"/>
      <c r="Y92" s="70"/>
      <c r="Z92" s="90"/>
      <c r="AA92" s="90"/>
      <c r="AB92" s="90"/>
    </row>
    <row r="93" spans="1:28" ht="168.75" x14ac:dyDescent="0.2">
      <c r="A93" s="33" t="s">
        <v>86</v>
      </c>
      <c r="B93" s="33" t="s">
        <v>375</v>
      </c>
      <c r="C93" s="35" t="s">
        <v>376</v>
      </c>
      <c r="D93" s="23" t="s">
        <v>377</v>
      </c>
      <c r="E93" s="35" t="s">
        <v>378</v>
      </c>
      <c r="F93" s="60"/>
      <c r="G93" s="60"/>
      <c r="H93" s="60"/>
      <c r="I93" s="60"/>
      <c r="J93" s="60"/>
      <c r="K93" s="33" t="s">
        <v>87</v>
      </c>
      <c r="L93" s="33" t="s">
        <v>101</v>
      </c>
      <c r="M93" s="35" t="s">
        <v>455</v>
      </c>
      <c r="N93" s="35" t="s">
        <v>456</v>
      </c>
      <c r="O93" s="33" t="s">
        <v>101</v>
      </c>
      <c r="P93" s="40" t="s">
        <v>457</v>
      </c>
      <c r="Q93" s="35" t="s">
        <v>455</v>
      </c>
      <c r="R93" s="41">
        <v>0.5</v>
      </c>
      <c r="S93" s="41">
        <v>0.5</v>
      </c>
      <c r="T93" s="41">
        <v>0.3</v>
      </c>
      <c r="U93" s="40" t="s">
        <v>458</v>
      </c>
      <c r="V93" s="35" t="s">
        <v>459</v>
      </c>
      <c r="W93" s="33" t="s">
        <v>89</v>
      </c>
      <c r="X93" s="70"/>
      <c r="Y93" s="70"/>
      <c r="Z93" s="90"/>
      <c r="AA93" s="90"/>
      <c r="AB93" s="90"/>
    </row>
    <row r="94" spans="1:28" ht="157.5" x14ac:dyDescent="0.2">
      <c r="A94" s="33" t="s">
        <v>86</v>
      </c>
      <c r="B94" s="33" t="s">
        <v>375</v>
      </c>
      <c r="C94" s="35" t="s">
        <v>376</v>
      </c>
      <c r="D94" s="23" t="s">
        <v>377</v>
      </c>
      <c r="E94" s="35" t="s">
        <v>378</v>
      </c>
      <c r="F94" s="60"/>
      <c r="G94" s="60"/>
      <c r="H94" s="60"/>
      <c r="I94" s="60"/>
      <c r="J94" s="60"/>
      <c r="K94" s="33" t="s">
        <v>87</v>
      </c>
      <c r="L94" s="33" t="s">
        <v>460</v>
      </c>
      <c r="M94" s="35" t="s">
        <v>461</v>
      </c>
      <c r="N94" s="35" t="s">
        <v>461</v>
      </c>
      <c r="O94" s="33" t="s">
        <v>460</v>
      </c>
      <c r="P94" s="40" t="s">
        <v>462</v>
      </c>
      <c r="Q94" s="35" t="s">
        <v>463</v>
      </c>
      <c r="R94" s="41">
        <v>0.5</v>
      </c>
      <c r="S94" s="41">
        <v>0.5</v>
      </c>
      <c r="T94" s="41">
        <v>0.5</v>
      </c>
      <c r="U94" s="40" t="s">
        <v>464</v>
      </c>
      <c r="V94" s="40" t="s">
        <v>465</v>
      </c>
      <c r="W94" s="33" t="s">
        <v>89</v>
      </c>
      <c r="X94" s="70"/>
      <c r="Y94" s="70"/>
      <c r="Z94" s="90"/>
      <c r="AA94" s="90"/>
      <c r="AB94" s="90"/>
    </row>
    <row r="95" spans="1:28" ht="202.5" x14ac:dyDescent="0.2">
      <c r="A95" s="33" t="s">
        <v>86</v>
      </c>
      <c r="B95" s="33" t="s">
        <v>375</v>
      </c>
      <c r="C95" s="35" t="s">
        <v>376</v>
      </c>
      <c r="D95" s="23" t="s">
        <v>377</v>
      </c>
      <c r="E95" s="35" t="s">
        <v>378</v>
      </c>
      <c r="F95" s="60"/>
      <c r="G95" s="60"/>
      <c r="H95" s="60"/>
      <c r="I95" s="60"/>
      <c r="J95" s="60"/>
      <c r="K95" s="33" t="s">
        <v>87</v>
      </c>
      <c r="L95" s="33" t="s">
        <v>466</v>
      </c>
      <c r="M95" s="35" t="s">
        <v>467</v>
      </c>
      <c r="N95" s="35" t="s">
        <v>467</v>
      </c>
      <c r="O95" s="33" t="s">
        <v>466</v>
      </c>
      <c r="P95" s="40" t="s">
        <v>468</v>
      </c>
      <c r="Q95" s="35" t="s">
        <v>469</v>
      </c>
      <c r="R95" s="41">
        <v>0.5</v>
      </c>
      <c r="S95" s="41">
        <v>0.5</v>
      </c>
      <c r="T95" s="41">
        <v>0.5</v>
      </c>
      <c r="U95" s="40" t="s">
        <v>470</v>
      </c>
      <c r="V95" s="40" t="s">
        <v>471</v>
      </c>
      <c r="W95" s="33" t="s">
        <v>89</v>
      </c>
      <c r="X95" s="70"/>
      <c r="Y95" s="70"/>
      <c r="Z95" s="90"/>
      <c r="AA95" s="90"/>
      <c r="AB95" s="90"/>
    </row>
    <row r="96" spans="1:28" ht="101.25" x14ac:dyDescent="0.2">
      <c r="A96" s="33" t="s">
        <v>86</v>
      </c>
      <c r="B96" s="33" t="s">
        <v>375</v>
      </c>
      <c r="C96" s="35" t="s">
        <v>376</v>
      </c>
      <c r="D96" s="23" t="s">
        <v>377</v>
      </c>
      <c r="E96" s="35" t="s">
        <v>378</v>
      </c>
      <c r="F96" s="60"/>
      <c r="G96" s="60"/>
      <c r="H96" s="60"/>
      <c r="I96" s="60"/>
      <c r="J96" s="60"/>
      <c r="K96" s="33" t="s">
        <v>87</v>
      </c>
      <c r="L96" s="33" t="s">
        <v>472</v>
      </c>
      <c r="M96" s="35" t="s">
        <v>473</v>
      </c>
      <c r="N96" s="35" t="s">
        <v>473</v>
      </c>
      <c r="O96" s="33" t="s">
        <v>472</v>
      </c>
      <c r="P96" s="40" t="s">
        <v>474</v>
      </c>
      <c r="Q96" s="40" t="s">
        <v>475</v>
      </c>
      <c r="R96" s="41">
        <v>0.5</v>
      </c>
      <c r="S96" s="41">
        <v>0.5</v>
      </c>
      <c r="T96" s="41">
        <v>0.3</v>
      </c>
      <c r="U96" s="40" t="s">
        <v>476</v>
      </c>
      <c r="V96" s="40" t="s">
        <v>477</v>
      </c>
      <c r="W96" s="33" t="s">
        <v>89</v>
      </c>
      <c r="X96" s="70"/>
      <c r="Y96" s="70"/>
      <c r="Z96" s="90"/>
      <c r="AA96" s="90"/>
      <c r="AB96" s="90"/>
    </row>
    <row r="97" spans="1:28" ht="202.5" x14ac:dyDescent="0.2">
      <c r="A97" s="33" t="s">
        <v>86</v>
      </c>
      <c r="B97" s="33" t="s">
        <v>375</v>
      </c>
      <c r="C97" s="35" t="s">
        <v>376</v>
      </c>
      <c r="D97" s="23" t="s">
        <v>377</v>
      </c>
      <c r="E97" s="35" t="s">
        <v>378</v>
      </c>
      <c r="F97" s="60"/>
      <c r="G97" s="60"/>
      <c r="H97" s="60"/>
      <c r="I97" s="60"/>
      <c r="J97" s="60"/>
      <c r="K97" s="33" t="s">
        <v>87</v>
      </c>
      <c r="L97" s="33" t="s">
        <v>478</v>
      </c>
      <c r="M97" s="35" t="s">
        <v>479</v>
      </c>
      <c r="N97" s="35" t="s">
        <v>479</v>
      </c>
      <c r="O97" s="33" t="s">
        <v>478</v>
      </c>
      <c r="P97" s="40" t="s">
        <v>480</v>
      </c>
      <c r="Q97" s="35" t="s">
        <v>481</v>
      </c>
      <c r="R97" s="41">
        <v>0.5</v>
      </c>
      <c r="S97" s="41">
        <v>0.5</v>
      </c>
      <c r="T97" s="41">
        <v>0.3</v>
      </c>
      <c r="U97" s="40" t="s">
        <v>482</v>
      </c>
      <c r="V97" s="40" t="s">
        <v>483</v>
      </c>
      <c r="W97" s="33" t="s">
        <v>89</v>
      </c>
      <c r="X97" s="70"/>
      <c r="Y97" s="70"/>
      <c r="Z97" s="90"/>
      <c r="AA97" s="90"/>
      <c r="AB97" s="90"/>
    </row>
    <row r="98" spans="1:28" ht="146.25" x14ac:dyDescent="0.2">
      <c r="A98" s="33" t="s">
        <v>86</v>
      </c>
      <c r="B98" s="33" t="s">
        <v>375</v>
      </c>
      <c r="C98" s="35" t="s">
        <v>376</v>
      </c>
      <c r="D98" s="23" t="s">
        <v>377</v>
      </c>
      <c r="E98" s="35" t="s">
        <v>378</v>
      </c>
      <c r="F98" s="60"/>
      <c r="G98" s="60"/>
      <c r="H98" s="60"/>
      <c r="I98" s="60"/>
      <c r="J98" s="60"/>
      <c r="K98" s="33" t="s">
        <v>87</v>
      </c>
      <c r="L98" s="33" t="s">
        <v>484</v>
      </c>
      <c r="M98" s="35" t="s">
        <v>485</v>
      </c>
      <c r="N98" s="35" t="s">
        <v>485</v>
      </c>
      <c r="O98" s="33" t="s">
        <v>484</v>
      </c>
      <c r="P98" s="40" t="s">
        <v>486</v>
      </c>
      <c r="Q98" s="35" t="s">
        <v>487</v>
      </c>
      <c r="R98" s="41">
        <v>0.5</v>
      </c>
      <c r="S98" s="41">
        <v>0.5</v>
      </c>
      <c r="T98" s="41">
        <v>0.3</v>
      </c>
      <c r="U98" s="40" t="s">
        <v>488</v>
      </c>
      <c r="V98" s="40" t="s">
        <v>489</v>
      </c>
      <c r="W98" s="33" t="s">
        <v>89</v>
      </c>
      <c r="X98" s="70"/>
      <c r="Y98" s="70"/>
      <c r="Z98" s="90"/>
      <c r="AA98" s="90"/>
      <c r="AB98" s="90"/>
    </row>
    <row r="99" spans="1:28" ht="213.75" x14ac:dyDescent="0.2">
      <c r="A99" s="33" t="s">
        <v>86</v>
      </c>
      <c r="B99" s="33" t="s">
        <v>375</v>
      </c>
      <c r="C99" s="35" t="s">
        <v>376</v>
      </c>
      <c r="D99" s="23" t="s">
        <v>377</v>
      </c>
      <c r="E99" s="35" t="s">
        <v>378</v>
      </c>
      <c r="F99" s="60"/>
      <c r="G99" s="60"/>
      <c r="H99" s="60"/>
      <c r="I99" s="60"/>
      <c r="J99" s="60"/>
      <c r="K99" s="33" t="s">
        <v>87</v>
      </c>
      <c r="L99" s="33" t="s">
        <v>490</v>
      </c>
      <c r="M99" s="35" t="s">
        <v>491</v>
      </c>
      <c r="N99" s="35" t="s">
        <v>491</v>
      </c>
      <c r="O99" s="33" t="s">
        <v>490</v>
      </c>
      <c r="P99" s="40" t="s">
        <v>492</v>
      </c>
      <c r="Q99" s="35" t="s">
        <v>493</v>
      </c>
      <c r="R99" s="41">
        <v>0.9</v>
      </c>
      <c r="S99" s="41">
        <v>0.9</v>
      </c>
      <c r="T99" s="41">
        <v>0.9</v>
      </c>
      <c r="U99" s="40" t="s">
        <v>494</v>
      </c>
      <c r="V99" s="40" t="s">
        <v>495</v>
      </c>
      <c r="W99" s="33" t="s">
        <v>89</v>
      </c>
      <c r="X99" s="90"/>
      <c r="Y99" s="90"/>
      <c r="Z99" s="90"/>
      <c r="AA99" s="90"/>
      <c r="AB99" s="90"/>
    </row>
    <row r="100" spans="1:28" ht="247.5" x14ac:dyDescent="0.2">
      <c r="A100" s="33" t="s">
        <v>86</v>
      </c>
      <c r="B100" s="33" t="s">
        <v>375</v>
      </c>
      <c r="C100" s="35" t="s">
        <v>376</v>
      </c>
      <c r="D100" s="23" t="s">
        <v>377</v>
      </c>
      <c r="E100" s="35" t="s">
        <v>378</v>
      </c>
      <c r="F100" s="60"/>
      <c r="G100" s="60"/>
      <c r="H100" s="60"/>
      <c r="I100" s="60"/>
      <c r="J100" s="60"/>
      <c r="K100" s="33" t="s">
        <v>87</v>
      </c>
      <c r="L100" s="33" t="s">
        <v>496</v>
      </c>
      <c r="M100" s="35" t="s">
        <v>497</v>
      </c>
      <c r="N100" s="35" t="s">
        <v>497</v>
      </c>
      <c r="O100" s="33" t="s">
        <v>496</v>
      </c>
      <c r="P100" s="40" t="s">
        <v>498</v>
      </c>
      <c r="Q100" s="35" t="s">
        <v>497</v>
      </c>
      <c r="R100" s="41">
        <v>0.9</v>
      </c>
      <c r="S100" s="41">
        <v>0.9</v>
      </c>
      <c r="T100" s="41">
        <v>0.9</v>
      </c>
      <c r="U100" s="40" t="s">
        <v>499</v>
      </c>
      <c r="V100" s="40" t="s">
        <v>500</v>
      </c>
      <c r="W100" s="33" t="s">
        <v>89</v>
      </c>
      <c r="X100" s="90"/>
      <c r="Y100" s="90"/>
      <c r="Z100" s="90"/>
      <c r="AA100" s="90"/>
      <c r="AB100" s="90"/>
    </row>
    <row r="101" spans="1:28" ht="123.75" x14ac:dyDescent="0.2">
      <c r="A101" s="33" t="s">
        <v>86</v>
      </c>
      <c r="B101" s="33" t="s">
        <v>375</v>
      </c>
      <c r="C101" s="35" t="s">
        <v>376</v>
      </c>
      <c r="D101" s="23" t="s">
        <v>377</v>
      </c>
      <c r="E101" s="35" t="s">
        <v>378</v>
      </c>
      <c r="F101" s="60"/>
      <c r="G101" s="60"/>
      <c r="H101" s="60"/>
      <c r="I101" s="60"/>
      <c r="J101" s="60"/>
      <c r="K101" s="33" t="s">
        <v>87</v>
      </c>
      <c r="L101" s="33" t="s">
        <v>501</v>
      </c>
      <c r="M101" s="35" t="s">
        <v>502</v>
      </c>
      <c r="N101" s="35" t="s">
        <v>502</v>
      </c>
      <c r="O101" s="33" t="s">
        <v>501</v>
      </c>
      <c r="P101" s="40" t="s">
        <v>503</v>
      </c>
      <c r="Q101" s="35" t="s">
        <v>504</v>
      </c>
      <c r="R101" s="41">
        <v>0.9</v>
      </c>
      <c r="S101" s="41">
        <v>0.9</v>
      </c>
      <c r="T101" s="41">
        <v>1</v>
      </c>
      <c r="U101" s="40" t="s">
        <v>505</v>
      </c>
      <c r="V101" s="40" t="s">
        <v>506</v>
      </c>
      <c r="W101" s="33" t="s">
        <v>89</v>
      </c>
      <c r="X101" s="90"/>
      <c r="Y101" s="90"/>
      <c r="Z101" s="90"/>
      <c r="AA101" s="90"/>
      <c r="AB101" s="90"/>
    </row>
    <row r="102" spans="1:28" ht="146.25" x14ac:dyDescent="0.2">
      <c r="A102" s="33" t="s">
        <v>86</v>
      </c>
      <c r="B102" s="33" t="s">
        <v>375</v>
      </c>
      <c r="C102" s="35" t="s">
        <v>376</v>
      </c>
      <c r="D102" s="23" t="s">
        <v>377</v>
      </c>
      <c r="E102" s="35" t="s">
        <v>378</v>
      </c>
      <c r="F102" s="60"/>
      <c r="G102" s="60"/>
      <c r="H102" s="60"/>
      <c r="I102" s="60"/>
      <c r="J102" s="60"/>
      <c r="K102" s="33" t="s">
        <v>87</v>
      </c>
      <c r="L102" s="33" t="s">
        <v>507</v>
      </c>
      <c r="M102" s="35" t="s">
        <v>508</v>
      </c>
      <c r="N102" s="35" t="s">
        <v>508</v>
      </c>
      <c r="O102" s="33" t="s">
        <v>507</v>
      </c>
      <c r="P102" s="40" t="s">
        <v>509</v>
      </c>
      <c r="Q102" s="35" t="s">
        <v>510</v>
      </c>
      <c r="R102" s="41">
        <v>0.9</v>
      </c>
      <c r="S102" s="41">
        <v>0.9</v>
      </c>
      <c r="T102" s="41">
        <v>0.7</v>
      </c>
      <c r="U102" s="40" t="s">
        <v>511</v>
      </c>
      <c r="V102" s="40" t="s">
        <v>512</v>
      </c>
      <c r="W102" s="33" t="s">
        <v>89</v>
      </c>
      <c r="X102" s="90"/>
      <c r="Y102" s="90"/>
      <c r="Z102" s="90"/>
      <c r="AA102" s="90"/>
      <c r="AB102" s="90"/>
    </row>
    <row r="103" spans="1:28" ht="101.25" x14ac:dyDescent="0.2">
      <c r="A103" s="33" t="s">
        <v>86</v>
      </c>
      <c r="B103" s="33" t="s">
        <v>375</v>
      </c>
      <c r="C103" s="35" t="s">
        <v>376</v>
      </c>
      <c r="D103" s="23" t="s">
        <v>377</v>
      </c>
      <c r="E103" s="35" t="s">
        <v>378</v>
      </c>
      <c r="F103" s="60"/>
      <c r="G103" s="60"/>
      <c r="H103" s="60"/>
      <c r="I103" s="60"/>
      <c r="J103" s="60"/>
      <c r="K103" s="33" t="s">
        <v>87</v>
      </c>
      <c r="L103" s="33" t="s">
        <v>513</v>
      </c>
      <c r="M103" s="35" t="s">
        <v>514</v>
      </c>
      <c r="N103" s="35" t="s">
        <v>514</v>
      </c>
      <c r="O103" s="33" t="s">
        <v>513</v>
      </c>
      <c r="P103" s="40" t="s">
        <v>515</v>
      </c>
      <c r="Q103" s="40" t="s">
        <v>516</v>
      </c>
      <c r="R103" s="41">
        <v>0.9</v>
      </c>
      <c r="S103" s="41">
        <v>0.9</v>
      </c>
      <c r="T103" s="41">
        <v>0.9</v>
      </c>
      <c r="U103" s="40" t="s">
        <v>517</v>
      </c>
      <c r="V103" s="40" t="s">
        <v>518</v>
      </c>
      <c r="W103" s="33" t="s">
        <v>89</v>
      </c>
      <c r="X103" s="90"/>
      <c r="Y103" s="90"/>
      <c r="Z103" s="90"/>
      <c r="AA103" s="90"/>
      <c r="AB103" s="90"/>
    </row>
    <row r="104" spans="1:28" x14ac:dyDescent="0.2">
      <c r="A104" s="34"/>
      <c r="B104" s="89"/>
      <c r="C104" s="89"/>
      <c r="D104" s="89"/>
      <c r="E104" s="89"/>
      <c r="F104" s="89"/>
      <c r="G104" s="136"/>
      <c r="H104" s="136"/>
      <c r="I104" s="136"/>
      <c r="J104" s="136"/>
      <c r="K104" s="89"/>
      <c r="L104" s="89"/>
      <c r="M104" s="87"/>
      <c r="N104" s="138"/>
      <c r="O104" s="89"/>
      <c r="P104" s="89"/>
      <c r="Q104" s="87"/>
      <c r="R104" s="138"/>
      <c r="S104" s="89"/>
      <c r="T104" s="140"/>
      <c r="U104" s="88"/>
      <c r="V104" s="88"/>
      <c r="W104" s="89"/>
      <c r="X104" s="90"/>
      <c r="Y104" s="90"/>
      <c r="Z104" s="90"/>
      <c r="AA104" s="90"/>
      <c r="AB104" s="90"/>
    </row>
    <row r="105" spans="1:28" ht="101.25" x14ac:dyDescent="0.2">
      <c r="A105" s="33" t="s">
        <v>86</v>
      </c>
      <c r="B105" s="60" t="s">
        <v>262</v>
      </c>
      <c r="C105" s="40" t="s">
        <v>263</v>
      </c>
      <c r="D105" s="33" t="s">
        <v>264</v>
      </c>
      <c r="E105" s="60" t="s">
        <v>265</v>
      </c>
      <c r="F105" s="69">
        <v>20134917</v>
      </c>
      <c r="G105" s="48">
        <v>22613842</v>
      </c>
      <c r="H105" s="48">
        <v>22272392</v>
      </c>
      <c r="I105" s="48">
        <v>22272392</v>
      </c>
      <c r="J105" s="48">
        <v>22272392</v>
      </c>
      <c r="K105" s="33" t="s">
        <v>215</v>
      </c>
      <c r="L105" s="60" t="s">
        <v>27</v>
      </c>
      <c r="M105" s="38" t="s">
        <v>266</v>
      </c>
      <c r="N105" s="96" t="s">
        <v>267</v>
      </c>
      <c r="O105" s="60" t="s">
        <v>268</v>
      </c>
      <c r="P105" s="40" t="s">
        <v>269</v>
      </c>
      <c r="Q105" s="38" t="s">
        <v>270</v>
      </c>
      <c r="R105" s="40" t="s">
        <v>271</v>
      </c>
      <c r="S105" s="97" t="s">
        <v>272</v>
      </c>
      <c r="T105" s="98">
        <v>0.47</v>
      </c>
      <c r="U105" s="45">
        <v>33</v>
      </c>
      <c r="V105" s="45">
        <v>42</v>
      </c>
      <c r="W105" s="40" t="s">
        <v>257</v>
      </c>
      <c r="X105" s="90"/>
      <c r="Y105" s="90"/>
      <c r="Z105" s="90"/>
      <c r="AA105" s="90"/>
      <c r="AB105" s="90"/>
    </row>
    <row r="106" spans="1:28" ht="101.25" x14ac:dyDescent="0.2">
      <c r="A106" s="33" t="s">
        <v>86</v>
      </c>
      <c r="B106" s="60" t="s">
        <v>262</v>
      </c>
      <c r="C106" s="40" t="s">
        <v>263</v>
      </c>
      <c r="D106" s="33" t="s">
        <v>264</v>
      </c>
      <c r="E106" s="60" t="s">
        <v>265</v>
      </c>
      <c r="F106" s="69"/>
      <c r="G106" s="48"/>
      <c r="H106" s="48"/>
      <c r="I106" s="48"/>
      <c r="J106" s="48"/>
      <c r="K106" s="33" t="s">
        <v>215</v>
      </c>
      <c r="L106" s="60" t="s">
        <v>273</v>
      </c>
      <c r="M106" s="59" t="s">
        <v>677</v>
      </c>
      <c r="N106" s="40" t="s">
        <v>678</v>
      </c>
      <c r="O106" s="60" t="s">
        <v>274</v>
      </c>
      <c r="P106" s="40" t="s">
        <v>679</v>
      </c>
      <c r="Q106" s="49" t="s">
        <v>680</v>
      </c>
      <c r="R106" s="40" t="s">
        <v>681</v>
      </c>
      <c r="S106" s="49" t="s">
        <v>682</v>
      </c>
      <c r="T106" s="98">
        <v>0.04</v>
      </c>
      <c r="U106" s="45">
        <v>50</v>
      </c>
      <c r="V106" s="45">
        <v>810</v>
      </c>
      <c r="W106" s="40" t="s">
        <v>257</v>
      </c>
      <c r="X106" s="90"/>
      <c r="Y106" s="90"/>
      <c r="Z106" s="90"/>
      <c r="AA106" s="90"/>
      <c r="AB106" s="90"/>
    </row>
    <row r="107" spans="1:28" ht="112.5" x14ac:dyDescent="0.2">
      <c r="A107" s="33" t="s">
        <v>86</v>
      </c>
      <c r="B107" s="60" t="s">
        <v>262</v>
      </c>
      <c r="C107" s="40" t="s">
        <v>263</v>
      </c>
      <c r="D107" s="33" t="s">
        <v>264</v>
      </c>
      <c r="E107" s="60" t="s">
        <v>265</v>
      </c>
      <c r="F107" s="69"/>
      <c r="G107" s="48"/>
      <c r="H107" s="48"/>
      <c r="I107" s="48"/>
      <c r="J107" s="48"/>
      <c r="K107" s="33" t="s">
        <v>215</v>
      </c>
      <c r="L107" s="60" t="s">
        <v>273</v>
      </c>
      <c r="M107" s="60" t="s">
        <v>683</v>
      </c>
      <c r="N107" s="40" t="s">
        <v>678</v>
      </c>
      <c r="O107" s="60" t="s">
        <v>684</v>
      </c>
      <c r="P107" s="35" t="s">
        <v>685</v>
      </c>
      <c r="Q107" s="49" t="s">
        <v>686</v>
      </c>
      <c r="R107" s="40" t="s">
        <v>681</v>
      </c>
      <c r="S107" s="49" t="s">
        <v>682</v>
      </c>
      <c r="T107" s="98">
        <v>0.56999999999999995</v>
      </c>
      <c r="U107" s="45">
        <v>40</v>
      </c>
      <c r="V107" s="45">
        <v>42</v>
      </c>
      <c r="W107" s="40" t="s">
        <v>257</v>
      </c>
      <c r="X107" s="90"/>
      <c r="Y107" s="90"/>
      <c r="Z107" s="90"/>
      <c r="AA107" s="90"/>
      <c r="AB107" s="90"/>
    </row>
    <row r="108" spans="1:28" ht="101.25" x14ac:dyDescent="0.2">
      <c r="A108" s="33" t="s">
        <v>86</v>
      </c>
      <c r="B108" s="60" t="s">
        <v>262</v>
      </c>
      <c r="C108" s="40" t="s">
        <v>263</v>
      </c>
      <c r="D108" s="33" t="s">
        <v>264</v>
      </c>
      <c r="E108" s="60" t="s">
        <v>265</v>
      </c>
      <c r="F108" s="69"/>
      <c r="G108" s="48"/>
      <c r="H108" s="48"/>
      <c r="I108" s="48"/>
      <c r="J108" s="48"/>
      <c r="K108" s="33" t="s">
        <v>215</v>
      </c>
      <c r="L108" s="60" t="s">
        <v>273</v>
      </c>
      <c r="M108" s="60" t="s">
        <v>687</v>
      </c>
      <c r="N108" s="40" t="s">
        <v>678</v>
      </c>
      <c r="O108" s="60" t="s">
        <v>688</v>
      </c>
      <c r="P108" s="40" t="s">
        <v>689</v>
      </c>
      <c r="Q108" s="49" t="s">
        <v>690</v>
      </c>
      <c r="R108" s="40" t="s">
        <v>681</v>
      </c>
      <c r="S108" s="49" t="s">
        <v>682</v>
      </c>
      <c r="T108" s="98">
        <v>0.22</v>
      </c>
      <c r="U108" s="45">
        <v>300</v>
      </c>
      <c r="V108" s="45">
        <v>810</v>
      </c>
      <c r="W108" s="40" t="s">
        <v>257</v>
      </c>
      <c r="X108" s="90"/>
      <c r="Y108" s="90"/>
      <c r="Z108" s="90"/>
      <c r="AA108" s="90"/>
      <c r="AB108" s="90"/>
    </row>
    <row r="109" spans="1:28" ht="112.5" x14ac:dyDescent="0.2">
      <c r="A109" s="33" t="s">
        <v>86</v>
      </c>
      <c r="B109" s="60" t="s">
        <v>262</v>
      </c>
      <c r="C109" s="40" t="s">
        <v>263</v>
      </c>
      <c r="D109" s="33" t="s">
        <v>264</v>
      </c>
      <c r="E109" s="60" t="s">
        <v>265</v>
      </c>
      <c r="F109" s="69"/>
      <c r="G109" s="48"/>
      <c r="H109" s="48"/>
      <c r="I109" s="48"/>
      <c r="J109" s="48"/>
      <c r="K109" s="33" t="s">
        <v>215</v>
      </c>
      <c r="L109" s="60" t="s">
        <v>275</v>
      </c>
      <c r="M109" s="49" t="s">
        <v>691</v>
      </c>
      <c r="N109" s="60" t="s">
        <v>692</v>
      </c>
      <c r="O109" s="60" t="s">
        <v>274</v>
      </c>
      <c r="P109" s="40" t="s">
        <v>693</v>
      </c>
      <c r="Q109" s="49" t="s">
        <v>694</v>
      </c>
      <c r="R109" s="40" t="s">
        <v>681</v>
      </c>
      <c r="S109" s="49" t="s">
        <v>682</v>
      </c>
      <c r="T109" s="98">
        <v>0.45</v>
      </c>
      <c r="U109" s="45">
        <v>600</v>
      </c>
      <c r="V109" s="45">
        <v>810</v>
      </c>
      <c r="W109" s="40" t="s">
        <v>257</v>
      </c>
      <c r="X109" s="90"/>
      <c r="Y109" s="90"/>
      <c r="Z109" s="90"/>
      <c r="AA109" s="90"/>
      <c r="AB109" s="90"/>
    </row>
    <row r="110" spans="1:28" ht="101.25" x14ac:dyDescent="0.2">
      <c r="A110" s="33"/>
      <c r="B110" s="60"/>
      <c r="C110" s="40"/>
      <c r="D110" s="33"/>
      <c r="E110" s="60"/>
      <c r="F110" s="69"/>
      <c r="G110" s="48"/>
      <c r="H110" s="48"/>
      <c r="I110" s="48"/>
      <c r="J110" s="48"/>
      <c r="K110" s="33"/>
      <c r="L110" s="60" t="s">
        <v>275</v>
      </c>
      <c r="M110" s="49" t="s">
        <v>691</v>
      </c>
      <c r="N110" s="60" t="s">
        <v>695</v>
      </c>
      <c r="O110" s="60" t="s">
        <v>684</v>
      </c>
      <c r="P110" s="35" t="s">
        <v>696</v>
      </c>
      <c r="Q110" s="49" t="s">
        <v>697</v>
      </c>
      <c r="R110" s="49" t="s">
        <v>698</v>
      </c>
      <c r="S110" s="49" t="s">
        <v>277</v>
      </c>
      <c r="T110" s="98">
        <v>0.46</v>
      </c>
      <c r="U110" s="45">
        <v>24</v>
      </c>
      <c r="V110" s="45">
        <v>42</v>
      </c>
      <c r="W110" s="40" t="s">
        <v>257</v>
      </c>
      <c r="X110" s="90"/>
      <c r="Y110" s="90"/>
      <c r="Z110" s="90"/>
      <c r="AA110" s="90"/>
      <c r="AB110" s="90"/>
    </row>
    <row r="111" spans="1:28" ht="78.75" x14ac:dyDescent="0.2">
      <c r="A111" s="33" t="s">
        <v>86</v>
      </c>
      <c r="B111" s="60" t="s">
        <v>262</v>
      </c>
      <c r="C111" s="40" t="s">
        <v>263</v>
      </c>
      <c r="D111" s="33" t="s">
        <v>264</v>
      </c>
      <c r="E111" s="60" t="s">
        <v>265</v>
      </c>
      <c r="F111" s="69"/>
      <c r="G111" s="48"/>
      <c r="H111" s="48"/>
      <c r="I111" s="48"/>
      <c r="J111" s="48"/>
      <c r="K111" s="33" t="s">
        <v>215</v>
      </c>
      <c r="L111" s="60" t="s">
        <v>275</v>
      </c>
      <c r="M111" s="38" t="s">
        <v>691</v>
      </c>
      <c r="N111" s="60" t="s">
        <v>699</v>
      </c>
      <c r="O111" s="60" t="s">
        <v>688</v>
      </c>
      <c r="P111" s="40" t="s">
        <v>700</v>
      </c>
      <c r="Q111" s="49" t="s">
        <v>701</v>
      </c>
      <c r="R111" s="40" t="s">
        <v>681</v>
      </c>
      <c r="S111" s="49" t="s">
        <v>682</v>
      </c>
      <c r="T111" s="98">
        <v>0.14000000000000001</v>
      </c>
      <c r="U111" s="45">
        <v>10</v>
      </c>
      <c r="V111" s="45">
        <v>42</v>
      </c>
      <c r="W111" s="40" t="s">
        <v>257</v>
      </c>
      <c r="X111" s="90"/>
      <c r="Y111" s="90"/>
      <c r="Z111" s="90"/>
      <c r="AA111" s="90"/>
      <c r="AB111" s="90"/>
    </row>
    <row r="112" spans="1:28" ht="101.25" x14ac:dyDescent="0.2">
      <c r="A112" s="33" t="s">
        <v>86</v>
      </c>
      <c r="B112" s="60" t="s">
        <v>262</v>
      </c>
      <c r="C112" s="40" t="s">
        <v>263</v>
      </c>
      <c r="D112" s="33" t="s">
        <v>264</v>
      </c>
      <c r="E112" s="60" t="s">
        <v>265</v>
      </c>
      <c r="F112" s="69"/>
      <c r="G112" s="48"/>
      <c r="H112" s="48"/>
      <c r="I112" s="48"/>
      <c r="J112" s="48"/>
      <c r="K112" s="33" t="s">
        <v>215</v>
      </c>
      <c r="L112" s="60" t="s">
        <v>278</v>
      </c>
      <c r="M112" s="49" t="s">
        <v>276</v>
      </c>
      <c r="N112" s="60" t="s">
        <v>702</v>
      </c>
      <c r="O112" s="60" t="s">
        <v>274</v>
      </c>
      <c r="P112" s="40" t="s">
        <v>703</v>
      </c>
      <c r="Q112" s="49" t="s">
        <v>704</v>
      </c>
      <c r="R112" s="49" t="s">
        <v>682</v>
      </c>
      <c r="S112" s="49" t="s">
        <v>705</v>
      </c>
      <c r="T112" s="98">
        <v>0.45</v>
      </c>
      <c r="U112" s="45">
        <v>600</v>
      </c>
      <c r="V112" s="45">
        <v>810</v>
      </c>
      <c r="W112" s="40" t="s">
        <v>257</v>
      </c>
      <c r="X112" s="90"/>
      <c r="Y112" s="90"/>
      <c r="Z112" s="90"/>
      <c r="AA112" s="90"/>
      <c r="AB112" s="90"/>
    </row>
    <row r="113" spans="1:28" ht="101.25" x14ac:dyDescent="0.2">
      <c r="A113" s="33" t="s">
        <v>86</v>
      </c>
      <c r="B113" s="60" t="s">
        <v>262</v>
      </c>
      <c r="C113" s="40" t="s">
        <v>263</v>
      </c>
      <c r="D113" s="33" t="s">
        <v>264</v>
      </c>
      <c r="E113" s="60" t="s">
        <v>265</v>
      </c>
      <c r="F113" s="69"/>
      <c r="G113" s="48"/>
      <c r="H113" s="48"/>
      <c r="I113" s="48"/>
      <c r="J113" s="48"/>
      <c r="K113" s="33" t="s">
        <v>215</v>
      </c>
      <c r="L113" s="60" t="s">
        <v>278</v>
      </c>
      <c r="M113" s="49" t="s">
        <v>276</v>
      </c>
      <c r="N113" s="60" t="s">
        <v>702</v>
      </c>
      <c r="O113" s="60" t="s">
        <v>684</v>
      </c>
      <c r="P113" s="40" t="s">
        <v>706</v>
      </c>
      <c r="Q113" s="49" t="s">
        <v>707</v>
      </c>
      <c r="R113" s="49" t="s">
        <v>708</v>
      </c>
      <c r="S113" s="76" t="s">
        <v>709</v>
      </c>
      <c r="T113" s="99">
        <v>0.06</v>
      </c>
      <c r="U113" s="45">
        <v>60</v>
      </c>
      <c r="V113" s="45">
        <v>810</v>
      </c>
      <c r="W113" s="40" t="s">
        <v>257</v>
      </c>
      <c r="X113" s="90"/>
      <c r="Y113" s="90"/>
      <c r="Z113" s="90"/>
      <c r="AA113" s="90"/>
      <c r="AB113" s="90"/>
    </row>
    <row r="114" spans="1:28" x14ac:dyDescent="0.2">
      <c r="A114" s="34"/>
      <c r="B114" s="89"/>
      <c r="C114" s="89"/>
      <c r="D114" s="89"/>
      <c r="E114" s="89"/>
      <c r="F114" s="89"/>
      <c r="G114" s="136"/>
      <c r="H114" s="136"/>
      <c r="I114" s="136"/>
      <c r="J114" s="136"/>
      <c r="K114" s="89"/>
      <c r="L114" s="89"/>
      <c r="M114" s="87"/>
      <c r="N114" s="138"/>
      <c r="O114" s="89"/>
      <c r="P114" s="89"/>
      <c r="Q114" s="87"/>
      <c r="R114" s="138"/>
      <c r="S114" s="89"/>
      <c r="T114" s="140"/>
      <c r="U114" s="88"/>
      <c r="V114" s="88"/>
      <c r="W114" s="89"/>
      <c r="X114" s="90"/>
      <c r="Y114" s="90"/>
      <c r="Z114" s="90"/>
      <c r="AA114" s="90"/>
      <c r="AB114" s="90"/>
    </row>
    <row r="115" spans="1:28" ht="168.75" x14ac:dyDescent="0.2">
      <c r="A115" s="33" t="s">
        <v>86</v>
      </c>
      <c r="B115" s="60" t="s">
        <v>306</v>
      </c>
      <c r="C115" s="40" t="s">
        <v>307</v>
      </c>
      <c r="D115" s="17" t="s">
        <v>308</v>
      </c>
      <c r="E115" s="40" t="s">
        <v>309</v>
      </c>
      <c r="F115" s="68">
        <v>1933289</v>
      </c>
      <c r="G115" s="68">
        <v>1973685</v>
      </c>
      <c r="H115" s="68">
        <v>1938600</v>
      </c>
      <c r="I115" s="68">
        <v>1938600</v>
      </c>
      <c r="J115" s="68">
        <v>1938600</v>
      </c>
      <c r="K115" s="60" t="s">
        <v>215</v>
      </c>
      <c r="L115" s="60" t="s">
        <v>27</v>
      </c>
      <c r="M115" s="40" t="s">
        <v>310</v>
      </c>
      <c r="N115" s="40" t="s">
        <v>311</v>
      </c>
      <c r="O115" s="60" t="s">
        <v>27</v>
      </c>
      <c r="P115" s="60" t="s">
        <v>258</v>
      </c>
      <c r="Q115" s="100" t="s">
        <v>312</v>
      </c>
      <c r="R115" s="40" t="s">
        <v>313</v>
      </c>
      <c r="S115" s="40" t="s">
        <v>313</v>
      </c>
      <c r="T115" s="60">
        <v>1</v>
      </c>
      <c r="U115" s="76" t="s">
        <v>113</v>
      </c>
      <c r="V115" s="76" t="s">
        <v>113</v>
      </c>
      <c r="W115" s="60" t="s">
        <v>314</v>
      </c>
      <c r="X115" s="90"/>
      <c r="Y115" s="90"/>
      <c r="Z115" s="90"/>
      <c r="AA115" s="90"/>
      <c r="AB115" s="90"/>
    </row>
    <row r="116" spans="1:28" ht="90" x14ac:dyDescent="0.2">
      <c r="A116" s="33" t="s">
        <v>86</v>
      </c>
      <c r="B116" s="60" t="s">
        <v>306</v>
      </c>
      <c r="C116" s="40" t="s">
        <v>307</v>
      </c>
      <c r="D116" s="17" t="s">
        <v>308</v>
      </c>
      <c r="E116" s="40" t="s">
        <v>309</v>
      </c>
      <c r="F116" s="60"/>
      <c r="G116" s="60"/>
      <c r="H116" s="68"/>
      <c r="I116" s="68"/>
      <c r="J116" s="68"/>
      <c r="K116" s="60" t="s">
        <v>215</v>
      </c>
      <c r="L116" s="60" t="s">
        <v>116</v>
      </c>
      <c r="M116" s="40" t="s">
        <v>315</v>
      </c>
      <c r="N116" s="40" t="s">
        <v>316</v>
      </c>
      <c r="O116" s="60" t="s">
        <v>116</v>
      </c>
      <c r="P116" s="60" t="s">
        <v>147</v>
      </c>
      <c r="Q116" s="100" t="s">
        <v>317</v>
      </c>
      <c r="R116" s="40" t="s">
        <v>710</v>
      </c>
      <c r="S116" s="40" t="s">
        <v>710</v>
      </c>
      <c r="T116" s="60">
        <v>20</v>
      </c>
      <c r="U116" s="76" t="s">
        <v>113</v>
      </c>
      <c r="V116" s="76" t="s">
        <v>113</v>
      </c>
      <c r="W116" s="60" t="s">
        <v>261</v>
      </c>
      <c r="X116" s="90"/>
      <c r="Y116" s="90"/>
      <c r="Z116" s="90"/>
      <c r="AA116" s="90"/>
      <c r="AB116" s="90"/>
    </row>
    <row r="117" spans="1:28" ht="101.25" x14ac:dyDescent="0.2">
      <c r="A117" s="33" t="s">
        <v>86</v>
      </c>
      <c r="B117" s="60" t="s">
        <v>306</v>
      </c>
      <c r="C117" s="40" t="s">
        <v>318</v>
      </c>
      <c r="D117" s="17" t="s">
        <v>308</v>
      </c>
      <c r="E117" s="40" t="s">
        <v>319</v>
      </c>
      <c r="F117" s="60"/>
      <c r="G117" s="60"/>
      <c r="H117" s="68"/>
      <c r="I117" s="68"/>
      <c r="J117" s="68"/>
      <c r="K117" s="60" t="s">
        <v>215</v>
      </c>
      <c r="L117" s="60" t="s">
        <v>184</v>
      </c>
      <c r="M117" s="40" t="s">
        <v>320</v>
      </c>
      <c r="N117" s="40" t="s">
        <v>321</v>
      </c>
      <c r="O117" s="60" t="s">
        <v>184</v>
      </c>
      <c r="P117" s="60" t="s">
        <v>119</v>
      </c>
      <c r="Q117" s="101" t="s">
        <v>322</v>
      </c>
      <c r="R117" s="40" t="s">
        <v>323</v>
      </c>
      <c r="S117" s="40" t="s">
        <v>323</v>
      </c>
      <c r="T117" s="141">
        <v>0.35</v>
      </c>
      <c r="U117" s="76" t="s">
        <v>113</v>
      </c>
      <c r="V117" s="76" t="s">
        <v>113</v>
      </c>
      <c r="W117" s="60" t="s">
        <v>324</v>
      </c>
      <c r="X117" s="90"/>
      <c r="Y117" s="90"/>
      <c r="Z117" s="90"/>
      <c r="AA117" s="90"/>
      <c r="AB117" s="90"/>
    </row>
    <row r="118" spans="1:28" ht="56.25" x14ac:dyDescent="0.2">
      <c r="A118" s="33" t="s">
        <v>86</v>
      </c>
      <c r="B118" s="60" t="s">
        <v>306</v>
      </c>
      <c r="C118" s="40" t="s">
        <v>318</v>
      </c>
      <c r="D118" s="17" t="s">
        <v>308</v>
      </c>
      <c r="E118" s="40" t="s">
        <v>319</v>
      </c>
      <c r="F118" s="60"/>
      <c r="G118" s="60"/>
      <c r="H118" s="68"/>
      <c r="I118" s="68"/>
      <c r="J118" s="68"/>
      <c r="K118" s="60" t="s">
        <v>215</v>
      </c>
      <c r="L118" s="60" t="s">
        <v>129</v>
      </c>
      <c r="M118" s="40" t="s">
        <v>325</v>
      </c>
      <c r="N118" s="40" t="s">
        <v>326</v>
      </c>
      <c r="O118" s="60" t="s">
        <v>129</v>
      </c>
      <c r="P118" s="60" t="s">
        <v>147</v>
      </c>
      <c r="Q118" s="100" t="s">
        <v>327</v>
      </c>
      <c r="R118" s="40" t="s">
        <v>328</v>
      </c>
      <c r="S118" s="40" t="s">
        <v>328</v>
      </c>
      <c r="T118" s="60">
        <v>38</v>
      </c>
      <c r="U118" s="76" t="s">
        <v>113</v>
      </c>
      <c r="V118" s="76" t="s">
        <v>113</v>
      </c>
      <c r="W118" s="60" t="s">
        <v>329</v>
      </c>
      <c r="X118" s="90"/>
      <c r="Y118" s="90"/>
      <c r="Z118" s="90"/>
      <c r="AA118" s="90"/>
      <c r="AB118" s="90"/>
    </row>
    <row r="119" spans="1:28" ht="67.5" x14ac:dyDescent="0.2">
      <c r="A119" s="33" t="s">
        <v>86</v>
      </c>
      <c r="B119" s="60" t="s">
        <v>306</v>
      </c>
      <c r="C119" s="40" t="s">
        <v>318</v>
      </c>
      <c r="D119" s="17" t="s">
        <v>308</v>
      </c>
      <c r="E119" s="40" t="s">
        <v>330</v>
      </c>
      <c r="F119" s="60"/>
      <c r="G119" s="60"/>
      <c r="H119" s="68"/>
      <c r="I119" s="68"/>
      <c r="J119" s="68"/>
      <c r="K119" s="60" t="s">
        <v>215</v>
      </c>
      <c r="L119" s="60" t="s">
        <v>134</v>
      </c>
      <c r="M119" s="40" t="s">
        <v>331</v>
      </c>
      <c r="N119" s="40" t="s">
        <v>332</v>
      </c>
      <c r="O119" s="60" t="s">
        <v>134</v>
      </c>
      <c r="P119" s="60" t="s">
        <v>119</v>
      </c>
      <c r="Q119" s="100" t="s">
        <v>333</v>
      </c>
      <c r="R119" s="40" t="s">
        <v>334</v>
      </c>
      <c r="S119" s="40" t="s">
        <v>334</v>
      </c>
      <c r="T119" s="92">
        <v>0.85699999999999998</v>
      </c>
      <c r="U119" s="76" t="s">
        <v>113</v>
      </c>
      <c r="V119" s="76" t="s">
        <v>113</v>
      </c>
      <c r="W119" s="60" t="s">
        <v>335</v>
      </c>
      <c r="X119" s="90"/>
      <c r="Y119" s="90"/>
      <c r="Z119" s="90"/>
      <c r="AA119" s="90"/>
      <c r="AB119" s="90"/>
    </row>
    <row r="120" spans="1:28" ht="90" x14ac:dyDescent="0.2">
      <c r="A120" s="33" t="s">
        <v>86</v>
      </c>
      <c r="B120" s="60" t="s">
        <v>306</v>
      </c>
      <c r="C120" s="40" t="s">
        <v>307</v>
      </c>
      <c r="D120" s="17" t="s">
        <v>308</v>
      </c>
      <c r="E120" s="40" t="s">
        <v>319</v>
      </c>
      <c r="F120" s="60"/>
      <c r="G120" s="60"/>
      <c r="H120" s="68"/>
      <c r="I120" s="68"/>
      <c r="J120" s="68"/>
      <c r="K120" s="60" t="s">
        <v>215</v>
      </c>
      <c r="L120" s="60" t="s">
        <v>139</v>
      </c>
      <c r="M120" s="40" t="s">
        <v>336</v>
      </c>
      <c r="N120" s="40" t="s">
        <v>337</v>
      </c>
      <c r="O120" s="60" t="s">
        <v>139</v>
      </c>
      <c r="P120" s="60" t="s">
        <v>110</v>
      </c>
      <c r="Q120" s="100" t="s">
        <v>338</v>
      </c>
      <c r="R120" s="133" t="s">
        <v>339</v>
      </c>
      <c r="S120" s="133" t="s">
        <v>339</v>
      </c>
      <c r="T120" s="141">
        <v>0.93100000000000005</v>
      </c>
      <c r="U120" s="76" t="s">
        <v>113</v>
      </c>
      <c r="V120" s="76" t="s">
        <v>113</v>
      </c>
      <c r="W120" s="60" t="s">
        <v>340</v>
      </c>
      <c r="X120" s="90"/>
      <c r="Y120" s="90"/>
      <c r="Z120" s="90"/>
      <c r="AA120" s="90"/>
      <c r="AB120" s="90"/>
    </row>
    <row r="121" spans="1:28" x14ac:dyDescent="0.2">
      <c r="A121" s="34"/>
      <c r="B121" s="89"/>
      <c r="C121" s="89"/>
      <c r="D121" s="89"/>
      <c r="E121" s="89"/>
      <c r="F121" s="89"/>
      <c r="G121" s="136"/>
      <c r="H121" s="136"/>
      <c r="I121" s="136"/>
      <c r="J121" s="136"/>
      <c r="K121" s="89"/>
      <c r="L121" s="89"/>
      <c r="M121" s="87"/>
      <c r="N121" s="138"/>
      <c r="O121" s="89"/>
      <c r="P121" s="89"/>
      <c r="Q121" s="87"/>
      <c r="R121" s="138"/>
      <c r="S121" s="89"/>
      <c r="T121" s="140"/>
      <c r="U121" s="88"/>
      <c r="V121" s="88"/>
      <c r="W121" s="89"/>
      <c r="X121" s="90"/>
      <c r="Y121" s="90"/>
      <c r="Z121" s="90"/>
      <c r="AA121" s="90"/>
      <c r="AB121" s="90"/>
    </row>
    <row r="122" spans="1:28" ht="56.25" x14ac:dyDescent="0.2">
      <c r="A122" s="33" t="s">
        <v>86</v>
      </c>
      <c r="B122" s="33" t="s">
        <v>580</v>
      </c>
      <c r="C122" s="35" t="s">
        <v>581</v>
      </c>
      <c r="D122" s="33" t="s">
        <v>579</v>
      </c>
      <c r="E122" s="35" t="s">
        <v>581</v>
      </c>
      <c r="F122" s="68">
        <v>56653486</v>
      </c>
      <c r="G122" s="68">
        <v>58962639</v>
      </c>
      <c r="H122" s="68">
        <v>58516942</v>
      </c>
      <c r="I122" s="68">
        <v>58516942</v>
      </c>
      <c r="J122" s="68">
        <v>58516942</v>
      </c>
      <c r="K122" s="33" t="s">
        <v>215</v>
      </c>
      <c r="L122" s="33" t="s">
        <v>27</v>
      </c>
      <c r="M122" s="40" t="s">
        <v>582</v>
      </c>
      <c r="N122" s="35" t="s">
        <v>583</v>
      </c>
      <c r="O122" s="35" t="s">
        <v>27</v>
      </c>
      <c r="P122" s="42" t="s">
        <v>584</v>
      </c>
      <c r="Q122" s="35" t="s">
        <v>585</v>
      </c>
      <c r="R122" s="35" t="s">
        <v>711</v>
      </c>
      <c r="S122" s="35" t="s">
        <v>586</v>
      </c>
      <c r="T122" s="43" t="s">
        <v>712</v>
      </c>
      <c r="U122" s="33" t="s">
        <v>113</v>
      </c>
      <c r="V122" s="33" t="s">
        <v>113</v>
      </c>
      <c r="W122" s="33" t="s">
        <v>89</v>
      </c>
      <c r="X122" s="90"/>
      <c r="Y122" s="90"/>
      <c r="Z122" s="90"/>
      <c r="AA122" s="90"/>
      <c r="AB122" s="90"/>
    </row>
    <row r="123" spans="1:28" ht="146.25" x14ac:dyDescent="0.2">
      <c r="A123" s="33" t="s">
        <v>86</v>
      </c>
      <c r="B123" s="33" t="s">
        <v>580</v>
      </c>
      <c r="C123" s="35" t="s">
        <v>587</v>
      </c>
      <c r="D123" s="33" t="s">
        <v>579</v>
      </c>
      <c r="E123" s="35" t="s">
        <v>588</v>
      </c>
      <c r="F123" s="60"/>
      <c r="G123" s="60"/>
      <c r="H123" s="60"/>
      <c r="I123" s="60"/>
      <c r="J123" s="60"/>
      <c r="K123" s="33" t="s">
        <v>215</v>
      </c>
      <c r="L123" s="33" t="s">
        <v>116</v>
      </c>
      <c r="M123" s="35" t="s">
        <v>589</v>
      </c>
      <c r="N123" s="35" t="s">
        <v>590</v>
      </c>
      <c r="O123" s="35" t="s">
        <v>116</v>
      </c>
      <c r="P123" s="35" t="s">
        <v>119</v>
      </c>
      <c r="Q123" s="35" t="s">
        <v>591</v>
      </c>
      <c r="R123" s="35" t="s">
        <v>592</v>
      </c>
      <c r="S123" s="35" t="s">
        <v>592</v>
      </c>
      <c r="T123" s="37" t="s">
        <v>713</v>
      </c>
      <c r="U123" s="33" t="s">
        <v>113</v>
      </c>
      <c r="V123" s="33" t="s">
        <v>113</v>
      </c>
      <c r="W123" s="35" t="s">
        <v>593</v>
      </c>
      <c r="X123" s="90"/>
      <c r="Y123" s="90"/>
      <c r="Z123" s="90"/>
      <c r="AA123" s="90"/>
      <c r="AB123" s="90"/>
    </row>
    <row r="124" spans="1:28" ht="67.5" x14ac:dyDescent="0.2">
      <c r="A124" s="33" t="s">
        <v>86</v>
      </c>
      <c r="B124" s="33" t="s">
        <v>580</v>
      </c>
      <c r="C124" s="35" t="s">
        <v>587</v>
      </c>
      <c r="D124" s="33" t="s">
        <v>579</v>
      </c>
      <c r="E124" s="35" t="s">
        <v>588</v>
      </c>
      <c r="F124" s="60"/>
      <c r="G124" s="60"/>
      <c r="H124" s="60"/>
      <c r="I124" s="60"/>
      <c r="J124" s="60"/>
      <c r="K124" s="33" t="s">
        <v>215</v>
      </c>
      <c r="L124" s="33" t="s">
        <v>188</v>
      </c>
      <c r="M124" s="35" t="s">
        <v>594</v>
      </c>
      <c r="N124" s="35" t="s">
        <v>595</v>
      </c>
      <c r="O124" s="35" t="s">
        <v>116</v>
      </c>
      <c r="P124" s="35" t="s">
        <v>119</v>
      </c>
      <c r="Q124" s="35" t="s">
        <v>596</v>
      </c>
      <c r="R124" s="35" t="s">
        <v>597</v>
      </c>
      <c r="S124" s="35" t="s">
        <v>597</v>
      </c>
      <c r="T124" s="35" t="s">
        <v>714</v>
      </c>
      <c r="U124" s="33" t="s">
        <v>113</v>
      </c>
      <c r="V124" s="33" t="s">
        <v>113</v>
      </c>
      <c r="W124" s="35" t="s">
        <v>598</v>
      </c>
      <c r="X124" s="90"/>
      <c r="Y124" s="90"/>
      <c r="Z124" s="90"/>
      <c r="AA124" s="90"/>
      <c r="AB124" s="90"/>
    </row>
    <row r="125" spans="1:28" ht="78.75" x14ac:dyDescent="0.2">
      <c r="A125" s="33" t="s">
        <v>86</v>
      </c>
      <c r="B125" s="33" t="s">
        <v>580</v>
      </c>
      <c r="C125" s="35" t="s">
        <v>587</v>
      </c>
      <c r="D125" s="33" t="s">
        <v>579</v>
      </c>
      <c r="E125" s="35" t="s">
        <v>599</v>
      </c>
      <c r="F125" s="60"/>
      <c r="G125" s="60"/>
      <c r="H125" s="60"/>
      <c r="I125" s="60"/>
      <c r="J125" s="60"/>
      <c r="K125" s="33" t="s">
        <v>215</v>
      </c>
      <c r="L125" s="33" t="s">
        <v>197</v>
      </c>
      <c r="M125" s="35" t="s">
        <v>600</v>
      </c>
      <c r="N125" s="35" t="s">
        <v>601</v>
      </c>
      <c r="O125" s="35" t="s">
        <v>116</v>
      </c>
      <c r="P125" s="35" t="s">
        <v>119</v>
      </c>
      <c r="Q125" s="35" t="s">
        <v>602</v>
      </c>
      <c r="R125" s="35" t="s">
        <v>603</v>
      </c>
      <c r="S125" s="35" t="s">
        <v>603</v>
      </c>
      <c r="T125" s="35" t="s">
        <v>715</v>
      </c>
      <c r="U125" s="33" t="s">
        <v>113</v>
      </c>
      <c r="V125" s="33" t="s">
        <v>113</v>
      </c>
      <c r="W125" s="35" t="s">
        <v>604</v>
      </c>
      <c r="X125" s="90"/>
      <c r="Y125" s="90"/>
      <c r="Z125" s="90"/>
      <c r="AA125" s="90"/>
      <c r="AB125" s="90"/>
    </row>
    <row r="126" spans="1:28" ht="90" x14ac:dyDescent="0.2">
      <c r="A126" s="33" t="s">
        <v>86</v>
      </c>
      <c r="B126" s="33" t="s">
        <v>580</v>
      </c>
      <c r="C126" s="35" t="s">
        <v>587</v>
      </c>
      <c r="D126" s="33" t="s">
        <v>579</v>
      </c>
      <c r="E126" s="35" t="s">
        <v>599</v>
      </c>
      <c r="F126" s="60"/>
      <c r="G126" s="60"/>
      <c r="H126" s="60"/>
      <c r="I126" s="60"/>
      <c r="J126" s="60"/>
      <c r="K126" s="33" t="s">
        <v>215</v>
      </c>
      <c r="L126" s="33" t="s">
        <v>216</v>
      </c>
      <c r="M126" s="35" t="s">
        <v>605</v>
      </c>
      <c r="N126" s="35" t="s">
        <v>606</v>
      </c>
      <c r="O126" s="35" t="s">
        <v>116</v>
      </c>
      <c r="P126" s="35" t="s">
        <v>119</v>
      </c>
      <c r="Q126" s="35" t="s">
        <v>607</v>
      </c>
      <c r="R126" s="35" t="s">
        <v>608</v>
      </c>
      <c r="S126" s="35" t="s">
        <v>609</v>
      </c>
      <c r="T126" s="35" t="s">
        <v>610</v>
      </c>
      <c r="U126" s="33" t="s">
        <v>113</v>
      </c>
      <c r="V126" s="33" t="s">
        <v>113</v>
      </c>
      <c r="W126" s="35" t="s">
        <v>604</v>
      </c>
      <c r="X126" s="90"/>
      <c r="Y126" s="90"/>
      <c r="Z126" s="90"/>
      <c r="AA126" s="90"/>
      <c r="AB126" s="90"/>
    </row>
    <row r="127" spans="1:28" ht="101.25" x14ac:dyDescent="0.2">
      <c r="A127" s="23" t="s">
        <v>86</v>
      </c>
      <c r="B127" s="23" t="s">
        <v>580</v>
      </c>
      <c r="C127" s="17" t="s">
        <v>581</v>
      </c>
      <c r="D127" s="23" t="s">
        <v>579</v>
      </c>
      <c r="E127" s="17" t="s">
        <v>581</v>
      </c>
      <c r="F127" s="70"/>
      <c r="G127" s="70"/>
      <c r="H127" s="70"/>
      <c r="I127" s="70"/>
      <c r="J127" s="70"/>
      <c r="K127" s="23" t="s">
        <v>215</v>
      </c>
      <c r="L127" s="23" t="s">
        <v>184</v>
      </c>
      <c r="M127" s="17" t="s">
        <v>611</v>
      </c>
      <c r="N127" s="17" t="s">
        <v>612</v>
      </c>
      <c r="O127" s="17" t="s">
        <v>184</v>
      </c>
      <c r="P127" s="17" t="s">
        <v>119</v>
      </c>
      <c r="Q127" s="17" t="s">
        <v>613</v>
      </c>
      <c r="R127" s="17" t="s">
        <v>614</v>
      </c>
      <c r="S127" s="17" t="s">
        <v>614</v>
      </c>
      <c r="T127" s="17" t="s">
        <v>615</v>
      </c>
      <c r="U127" s="23" t="s">
        <v>113</v>
      </c>
      <c r="V127" s="23" t="s">
        <v>113</v>
      </c>
      <c r="W127" s="23" t="s">
        <v>89</v>
      </c>
      <c r="X127" s="90"/>
      <c r="Y127" s="90"/>
      <c r="Z127" s="90"/>
      <c r="AA127" s="90"/>
      <c r="AB127" s="90"/>
    </row>
    <row r="128" spans="1:28" ht="56.25" x14ac:dyDescent="0.2">
      <c r="A128" s="23" t="s">
        <v>86</v>
      </c>
      <c r="B128" s="23" t="s">
        <v>580</v>
      </c>
      <c r="C128" s="17" t="s">
        <v>581</v>
      </c>
      <c r="D128" s="23" t="s">
        <v>579</v>
      </c>
      <c r="E128" s="17" t="s">
        <v>581</v>
      </c>
      <c r="F128" s="70"/>
      <c r="G128" s="70"/>
      <c r="H128" s="70"/>
      <c r="I128" s="70"/>
      <c r="J128" s="70"/>
      <c r="K128" s="23" t="s">
        <v>215</v>
      </c>
      <c r="L128" s="23" t="s">
        <v>188</v>
      </c>
      <c r="M128" s="17" t="s">
        <v>616</v>
      </c>
      <c r="N128" s="17" t="s">
        <v>617</v>
      </c>
      <c r="O128" s="17" t="s">
        <v>618</v>
      </c>
      <c r="P128" s="44" t="s">
        <v>259</v>
      </c>
      <c r="Q128" s="17" t="s">
        <v>619</v>
      </c>
      <c r="R128" s="25">
        <v>1</v>
      </c>
      <c r="S128" s="25">
        <v>1</v>
      </c>
      <c r="T128" s="24">
        <v>1</v>
      </c>
      <c r="U128" s="23" t="s">
        <v>113</v>
      </c>
      <c r="V128" s="23" t="s">
        <v>113</v>
      </c>
      <c r="W128" s="17" t="s">
        <v>620</v>
      </c>
      <c r="X128" s="90"/>
      <c r="Y128" s="90"/>
      <c r="Z128" s="90"/>
      <c r="AA128" s="90"/>
      <c r="AB128" s="90"/>
    </row>
    <row r="129" spans="1:28" ht="67.5" x14ac:dyDescent="0.2">
      <c r="A129" s="23" t="s">
        <v>86</v>
      </c>
      <c r="B129" s="23" t="s">
        <v>580</v>
      </c>
      <c r="C129" s="17" t="s">
        <v>581</v>
      </c>
      <c r="D129" s="23" t="s">
        <v>579</v>
      </c>
      <c r="E129" s="17" t="s">
        <v>581</v>
      </c>
      <c r="F129" s="70"/>
      <c r="G129" s="70"/>
      <c r="H129" s="70"/>
      <c r="I129" s="70"/>
      <c r="J129" s="70"/>
      <c r="K129" s="23" t="s">
        <v>215</v>
      </c>
      <c r="L129" s="23" t="s">
        <v>197</v>
      </c>
      <c r="M129" s="17" t="s">
        <v>621</v>
      </c>
      <c r="N129" s="17" t="s">
        <v>622</v>
      </c>
      <c r="O129" s="17" t="s">
        <v>184</v>
      </c>
      <c r="P129" s="44" t="s">
        <v>259</v>
      </c>
      <c r="Q129" s="17" t="s">
        <v>623</v>
      </c>
      <c r="R129" s="25">
        <v>1</v>
      </c>
      <c r="S129" s="25">
        <v>1</v>
      </c>
      <c r="T129" s="24">
        <v>1</v>
      </c>
      <c r="U129" s="23" t="s">
        <v>113</v>
      </c>
      <c r="V129" s="23" t="s">
        <v>113</v>
      </c>
      <c r="W129" s="17" t="s">
        <v>620</v>
      </c>
      <c r="X129" s="90"/>
      <c r="Y129" s="90"/>
      <c r="Z129" s="90"/>
      <c r="AA129" s="90"/>
      <c r="AB129" s="90"/>
    </row>
    <row r="130" spans="1:28" ht="90" x14ac:dyDescent="0.2">
      <c r="A130" s="23" t="s">
        <v>86</v>
      </c>
      <c r="B130" s="23" t="s">
        <v>580</v>
      </c>
      <c r="C130" s="17" t="s">
        <v>581</v>
      </c>
      <c r="D130" s="23" t="s">
        <v>579</v>
      </c>
      <c r="E130" s="17" t="s">
        <v>581</v>
      </c>
      <c r="F130" s="70"/>
      <c r="G130" s="70"/>
      <c r="H130" s="70"/>
      <c r="I130" s="70"/>
      <c r="J130" s="70"/>
      <c r="K130" s="23" t="s">
        <v>215</v>
      </c>
      <c r="L130" s="23" t="s">
        <v>216</v>
      </c>
      <c r="M130" s="17" t="s">
        <v>624</v>
      </c>
      <c r="N130" s="17" t="s">
        <v>625</v>
      </c>
      <c r="O130" s="17" t="s">
        <v>618</v>
      </c>
      <c r="P130" s="44" t="s">
        <v>259</v>
      </c>
      <c r="Q130" s="17" t="s">
        <v>626</v>
      </c>
      <c r="R130" s="25">
        <v>1</v>
      </c>
      <c r="S130" s="25">
        <v>1</v>
      </c>
      <c r="T130" s="24">
        <v>1</v>
      </c>
      <c r="U130" s="23" t="s">
        <v>113</v>
      </c>
      <c r="V130" s="23" t="s">
        <v>113</v>
      </c>
      <c r="W130" s="17" t="s">
        <v>620</v>
      </c>
      <c r="X130" s="90"/>
      <c r="Y130" s="90"/>
      <c r="Z130" s="90"/>
      <c r="AA130" s="90"/>
      <c r="AB130" s="90"/>
    </row>
    <row r="131" spans="1:28" ht="90" x14ac:dyDescent="0.2">
      <c r="A131" s="33" t="s">
        <v>86</v>
      </c>
      <c r="B131" s="33" t="s">
        <v>580</v>
      </c>
      <c r="C131" s="35" t="s">
        <v>587</v>
      </c>
      <c r="D131" s="33" t="s">
        <v>579</v>
      </c>
      <c r="E131" s="35" t="s">
        <v>588</v>
      </c>
      <c r="F131" s="60"/>
      <c r="G131" s="60"/>
      <c r="H131" s="60"/>
      <c r="I131" s="60"/>
      <c r="J131" s="60"/>
      <c r="K131" s="33" t="s">
        <v>215</v>
      </c>
      <c r="L131" s="33" t="s">
        <v>627</v>
      </c>
      <c r="M131" s="17" t="s">
        <v>628</v>
      </c>
      <c r="N131" s="35" t="s">
        <v>629</v>
      </c>
      <c r="O131" s="35" t="s">
        <v>627</v>
      </c>
      <c r="P131" s="35" t="s">
        <v>119</v>
      </c>
      <c r="Q131" s="35" t="s">
        <v>630</v>
      </c>
      <c r="R131" s="35" t="s">
        <v>631</v>
      </c>
      <c r="S131" s="35" t="s">
        <v>632</v>
      </c>
      <c r="T131" s="41">
        <v>1.9</v>
      </c>
      <c r="U131" s="33" t="s">
        <v>113</v>
      </c>
      <c r="V131" s="33" t="s">
        <v>113</v>
      </c>
      <c r="W131" s="35" t="s">
        <v>620</v>
      </c>
      <c r="X131" s="70"/>
      <c r="Y131" s="90"/>
      <c r="Z131" s="90"/>
      <c r="AA131" s="90"/>
      <c r="AB131" s="90"/>
    </row>
    <row r="132" spans="1:28" ht="67.5" x14ac:dyDescent="0.2">
      <c r="A132" s="33" t="s">
        <v>86</v>
      </c>
      <c r="B132" s="33" t="s">
        <v>580</v>
      </c>
      <c r="C132" s="35" t="s">
        <v>581</v>
      </c>
      <c r="D132" s="33" t="s">
        <v>579</v>
      </c>
      <c r="E132" s="35" t="s">
        <v>581</v>
      </c>
      <c r="F132" s="60"/>
      <c r="G132" s="60"/>
      <c r="H132" s="60"/>
      <c r="I132" s="60"/>
      <c r="J132" s="60"/>
      <c r="K132" s="33" t="s">
        <v>215</v>
      </c>
      <c r="L132" s="33" t="s">
        <v>374</v>
      </c>
      <c r="M132" s="35" t="s">
        <v>633</v>
      </c>
      <c r="N132" s="35" t="s">
        <v>634</v>
      </c>
      <c r="O132" s="35" t="s">
        <v>188</v>
      </c>
      <c r="P132" s="42" t="s">
        <v>259</v>
      </c>
      <c r="Q132" s="35" t="s">
        <v>635</v>
      </c>
      <c r="R132" s="35" t="s">
        <v>636</v>
      </c>
      <c r="S132" s="35" t="s">
        <v>716</v>
      </c>
      <c r="T132" s="41">
        <v>1</v>
      </c>
      <c r="U132" s="33" t="s">
        <v>113</v>
      </c>
      <c r="V132" s="33" t="s">
        <v>113</v>
      </c>
      <c r="W132" s="35" t="s">
        <v>620</v>
      </c>
      <c r="X132" s="70"/>
      <c r="Y132" s="90"/>
      <c r="Z132" s="90"/>
      <c r="AA132" s="90"/>
      <c r="AB132" s="90"/>
    </row>
    <row r="133" spans="1:28" ht="78.75" x14ac:dyDescent="0.2">
      <c r="A133" s="33" t="s">
        <v>86</v>
      </c>
      <c r="B133" s="33" t="s">
        <v>580</v>
      </c>
      <c r="C133" s="35" t="s">
        <v>581</v>
      </c>
      <c r="D133" s="33" t="s">
        <v>579</v>
      </c>
      <c r="E133" s="35" t="s">
        <v>581</v>
      </c>
      <c r="F133" s="60"/>
      <c r="G133" s="60"/>
      <c r="H133" s="60"/>
      <c r="I133" s="60"/>
      <c r="J133" s="60"/>
      <c r="K133" s="33" t="s">
        <v>215</v>
      </c>
      <c r="L133" s="33" t="s">
        <v>374</v>
      </c>
      <c r="M133" s="35" t="s">
        <v>637</v>
      </c>
      <c r="N133" s="35" t="s">
        <v>638</v>
      </c>
      <c r="O133" s="35" t="s">
        <v>197</v>
      </c>
      <c r="P133" s="42" t="s">
        <v>259</v>
      </c>
      <c r="Q133" s="35" t="s">
        <v>639</v>
      </c>
      <c r="R133" s="35" t="s">
        <v>640</v>
      </c>
      <c r="S133" s="35" t="s">
        <v>717</v>
      </c>
      <c r="T133" s="41">
        <v>2.29</v>
      </c>
      <c r="U133" s="33" t="s">
        <v>113</v>
      </c>
      <c r="V133" s="33" t="s">
        <v>113</v>
      </c>
      <c r="W133" s="35" t="s">
        <v>620</v>
      </c>
      <c r="X133" s="70"/>
      <c r="Y133" s="90"/>
      <c r="Z133" s="90"/>
      <c r="AA133" s="90"/>
      <c r="AB133" s="90"/>
    </row>
    <row r="134" spans="1:28" ht="135" x14ac:dyDescent="0.2">
      <c r="A134" s="33" t="s">
        <v>86</v>
      </c>
      <c r="B134" s="33" t="s">
        <v>580</v>
      </c>
      <c r="C134" s="35" t="s">
        <v>581</v>
      </c>
      <c r="D134" s="33" t="s">
        <v>579</v>
      </c>
      <c r="E134" s="35" t="s">
        <v>581</v>
      </c>
      <c r="F134" s="60"/>
      <c r="G134" s="60"/>
      <c r="H134" s="60"/>
      <c r="I134" s="60"/>
      <c r="J134" s="60"/>
      <c r="K134" s="33" t="s">
        <v>215</v>
      </c>
      <c r="L134" s="33" t="s">
        <v>144</v>
      </c>
      <c r="M134" s="35" t="s">
        <v>641</v>
      </c>
      <c r="N134" s="35" t="s">
        <v>642</v>
      </c>
      <c r="O134" s="35" t="s">
        <v>643</v>
      </c>
      <c r="P134" s="42" t="s">
        <v>259</v>
      </c>
      <c r="Q134" s="35" t="s">
        <v>644</v>
      </c>
      <c r="R134" s="35" t="s">
        <v>645</v>
      </c>
      <c r="S134" s="35" t="s">
        <v>646</v>
      </c>
      <c r="T134" s="41">
        <v>1</v>
      </c>
      <c r="U134" s="33" t="s">
        <v>113</v>
      </c>
      <c r="V134" s="33" t="s">
        <v>113</v>
      </c>
      <c r="W134" s="35" t="s">
        <v>620</v>
      </c>
      <c r="X134" s="70"/>
      <c r="Y134" s="90"/>
      <c r="Z134" s="90"/>
      <c r="AA134" s="90"/>
      <c r="AB134" s="90"/>
    </row>
    <row r="135" spans="1:28" ht="90" x14ac:dyDescent="0.2">
      <c r="A135" s="33" t="s">
        <v>86</v>
      </c>
      <c r="B135" s="33" t="s">
        <v>580</v>
      </c>
      <c r="C135" s="35" t="s">
        <v>581</v>
      </c>
      <c r="D135" s="33" t="s">
        <v>579</v>
      </c>
      <c r="E135" s="35" t="s">
        <v>581</v>
      </c>
      <c r="F135" s="60"/>
      <c r="G135" s="60"/>
      <c r="H135" s="60"/>
      <c r="I135" s="60"/>
      <c r="J135" s="60"/>
      <c r="K135" s="33" t="s">
        <v>215</v>
      </c>
      <c r="L135" s="33" t="s">
        <v>643</v>
      </c>
      <c r="M135" s="35" t="s">
        <v>647</v>
      </c>
      <c r="N135" s="35" t="s">
        <v>648</v>
      </c>
      <c r="O135" s="35" t="s">
        <v>188</v>
      </c>
      <c r="P135" s="42" t="s">
        <v>259</v>
      </c>
      <c r="Q135" s="40" t="s">
        <v>649</v>
      </c>
      <c r="R135" s="35" t="s">
        <v>650</v>
      </c>
      <c r="S135" s="37">
        <v>0.6</v>
      </c>
      <c r="T135" s="41">
        <v>0.6</v>
      </c>
      <c r="U135" s="33" t="s">
        <v>113</v>
      </c>
      <c r="V135" s="33" t="s">
        <v>113</v>
      </c>
      <c r="W135" s="35" t="s">
        <v>89</v>
      </c>
      <c r="X135" s="70"/>
      <c r="Y135" s="90"/>
      <c r="Z135" s="90"/>
      <c r="AA135" s="90"/>
      <c r="AB135" s="90"/>
    </row>
    <row r="136" spans="1:28" ht="90" x14ac:dyDescent="0.2">
      <c r="A136" s="33" t="s">
        <v>86</v>
      </c>
      <c r="B136" s="33" t="s">
        <v>580</v>
      </c>
      <c r="C136" s="35" t="s">
        <v>581</v>
      </c>
      <c r="D136" s="33" t="s">
        <v>579</v>
      </c>
      <c r="E136" s="35" t="s">
        <v>581</v>
      </c>
      <c r="F136" s="60"/>
      <c r="G136" s="60"/>
      <c r="H136" s="60"/>
      <c r="I136" s="60"/>
      <c r="J136" s="60"/>
      <c r="K136" s="33" t="s">
        <v>215</v>
      </c>
      <c r="L136" s="33" t="s">
        <v>144</v>
      </c>
      <c r="M136" s="35" t="s">
        <v>651</v>
      </c>
      <c r="N136" s="35" t="s">
        <v>652</v>
      </c>
      <c r="O136" s="35" t="s">
        <v>197</v>
      </c>
      <c r="P136" s="42" t="s">
        <v>259</v>
      </c>
      <c r="Q136" s="35" t="s">
        <v>718</v>
      </c>
      <c r="R136" s="35" t="s">
        <v>653</v>
      </c>
      <c r="S136" s="37" t="s">
        <v>719</v>
      </c>
      <c r="T136" s="43">
        <v>1</v>
      </c>
      <c r="U136" s="33" t="s">
        <v>113</v>
      </c>
      <c r="V136" s="33" t="s">
        <v>113</v>
      </c>
      <c r="W136" s="35" t="s">
        <v>620</v>
      </c>
      <c r="X136" s="70"/>
      <c r="Y136" s="90"/>
      <c r="Z136" s="90"/>
      <c r="AA136" s="90"/>
      <c r="AB136" s="90"/>
    </row>
    <row r="137" spans="1:28" ht="101.25" x14ac:dyDescent="0.2">
      <c r="A137" s="33" t="s">
        <v>86</v>
      </c>
      <c r="B137" s="33" t="s">
        <v>580</v>
      </c>
      <c r="C137" s="35" t="s">
        <v>581</v>
      </c>
      <c r="D137" s="33" t="s">
        <v>579</v>
      </c>
      <c r="E137" s="35" t="s">
        <v>581</v>
      </c>
      <c r="F137" s="60"/>
      <c r="G137" s="60"/>
      <c r="H137" s="60"/>
      <c r="I137" s="60"/>
      <c r="J137" s="60"/>
      <c r="K137" s="33" t="s">
        <v>215</v>
      </c>
      <c r="L137" s="33" t="s">
        <v>160</v>
      </c>
      <c r="M137" s="35" t="s">
        <v>654</v>
      </c>
      <c r="N137" s="35" t="s">
        <v>655</v>
      </c>
      <c r="O137" s="35" t="s">
        <v>656</v>
      </c>
      <c r="P137" s="42" t="s">
        <v>259</v>
      </c>
      <c r="Q137" s="35" t="s">
        <v>657</v>
      </c>
      <c r="R137" s="35" t="s">
        <v>658</v>
      </c>
      <c r="S137" s="35" t="s">
        <v>659</v>
      </c>
      <c r="T137" s="35" t="s">
        <v>660</v>
      </c>
      <c r="U137" s="33" t="s">
        <v>113</v>
      </c>
      <c r="V137" s="33" t="s">
        <v>113</v>
      </c>
      <c r="W137" s="35" t="s">
        <v>620</v>
      </c>
      <c r="X137" s="70"/>
      <c r="Y137" s="90"/>
      <c r="Z137" s="90"/>
      <c r="AA137" s="90"/>
      <c r="AB137" s="90"/>
    </row>
    <row r="138" spans="1:28" ht="90" x14ac:dyDescent="0.2">
      <c r="A138" s="33" t="s">
        <v>86</v>
      </c>
      <c r="B138" s="33" t="s">
        <v>580</v>
      </c>
      <c r="C138" s="35" t="s">
        <v>587</v>
      </c>
      <c r="D138" s="33" t="s">
        <v>579</v>
      </c>
      <c r="E138" s="35" t="s">
        <v>588</v>
      </c>
      <c r="F138" s="60"/>
      <c r="G138" s="60"/>
      <c r="H138" s="60"/>
      <c r="I138" s="60"/>
      <c r="J138" s="60"/>
      <c r="K138" s="33" t="s">
        <v>215</v>
      </c>
      <c r="L138" s="33" t="s">
        <v>160</v>
      </c>
      <c r="M138" s="35" t="s">
        <v>661</v>
      </c>
      <c r="N138" s="35" t="s">
        <v>662</v>
      </c>
      <c r="O138" s="35" t="s">
        <v>188</v>
      </c>
      <c r="P138" s="35" t="s">
        <v>259</v>
      </c>
      <c r="Q138" s="35" t="s">
        <v>663</v>
      </c>
      <c r="R138" s="35" t="s">
        <v>664</v>
      </c>
      <c r="S138" s="35" t="s">
        <v>664</v>
      </c>
      <c r="T138" s="43">
        <v>1.6444000000000001</v>
      </c>
      <c r="U138" s="33" t="s">
        <v>113</v>
      </c>
      <c r="V138" s="33" t="s">
        <v>113</v>
      </c>
      <c r="W138" s="33" t="s">
        <v>665</v>
      </c>
      <c r="X138" s="90"/>
      <c r="Y138" s="90"/>
      <c r="Z138" s="90"/>
      <c r="AA138" s="90"/>
      <c r="AB138" s="90"/>
    </row>
    <row r="139" spans="1:28" ht="101.25" x14ac:dyDescent="0.2">
      <c r="A139" s="33" t="s">
        <v>86</v>
      </c>
      <c r="B139" s="33" t="s">
        <v>580</v>
      </c>
      <c r="C139" s="35" t="s">
        <v>581</v>
      </c>
      <c r="D139" s="33" t="s">
        <v>579</v>
      </c>
      <c r="E139" s="35" t="s">
        <v>581</v>
      </c>
      <c r="F139" s="60"/>
      <c r="G139" s="60"/>
      <c r="H139" s="60"/>
      <c r="I139" s="60"/>
      <c r="J139" s="60"/>
      <c r="K139" s="33" t="s">
        <v>215</v>
      </c>
      <c r="L139" s="33" t="s">
        <v>160</v>
      </c>
      <c r="M139" s="35" t="s">
        <v>666</v>
      </c>
      <c r="N139" s="35" t="s">
        <v>667</v>
      </c>
      <c r="O139" s="35" t="s">
        <v>668</v>
      </c>
      <c r="P139" s="42" t="s">
        <v>259</v>
      </c>
      <c r="Q139" s="35" t="s">
        <v>669</v>
      </c>
      <c r="R139" s="35" t="s">
        <v>670</v>
      </c>
      <c r="S139" s="35" t="s">
        <v>720</v>
      </c>
      <c r="T139" s="35" t="s">
        <v>721</v>
      </c>
      <c r="U139" s="33" t="s">
        <v>113</v>
      </c>
      <c r="V139" s="33" t="s">
        <v>113</v>
      </c>
      <c r="W139" s="35" t="s">
        <v>620</v>
      </c>
      <c r="X139" s="90"/>
      <c r="Y139" s="90"/>
      <c r="Z139" s="90"/>
      <c r="AA139" s="90"/>
      <c r="AB139" s="90"/>
    </row>
    <row r="140" spans="1:28" x14ac:dyDescent="0.2">
      <c r="A140" s="34"/>
      <c r="B140" s="89"/>
      <c r="C140" s="89"/>
      <c r="D140" s="89"/>
      <c r="E140" s="89"/>
      <c r="F140" s="89"/>
      <c r="G140" s="136"/>
      <c r="H140" s="136"/>
      <c r="I140" s="136"/>
      <c r="J140" s="136"/>
      <c r="K140" s="89"/>
      <c r="L140" s="89"/>
      <c r="M140" s="87"/>
      <c r="N140" s="138"/>
      <c r="O140" s="89"/>
      <c r="P140" s="89"/>
      <c r="Q140" s="87"/>
      <c r="R140" s="138"/>
      <c r="S140" s="89"/>
      <c r="T140" s="140"/>
      <c r="U140" s="88"/>
      <c r="V140" s="88"/>
      <c r="W140" s="89"/>
      <c r="X140" s="90"/>
      <c r="Y140" s="90"/>
      <c r="Z140" s="90"/>
      <c r="AA140" s="90"/>
      <c r="AB140" s="90"/>
    </row>
    <row r="141" spans="1:28" ht="78.75" x14ac:dyDescent="0.2">
      <c r="A141" s="33" t="s">
        <v>86</v>
      </c>
      <c r="B141" s="33" t="s">
        <v>722</v>
      </c>
      <c r="C141" s="35" t="s">
        <v>723</v>
      </c>
      <c r="D141" s="23" t="s">
        <v>579</v>
      </c>
      <c r="E141" s="17" t="s">
        <v>724</v>
      </c>
      <c r="F141" s="60"/>
      <c r="G141" s="60"/>
      <c r="H141" s="68"/>
      <c r="I141" s="68"/>
      <c r="J141" s="68"/>
      <c r="K141" s="33" t="s">
        <v>215</v>
      </c>
      <c r="L141" s="33" t="s">
        <v>27</v>
      </c>
      <c r="M141" s="38" t="s">
        <v>725</v>
      </c>
      <c r="N141" s="40" t="s">
        <v>726</v>
      </c>
      <c r="O141" s="33" t="s">
        <v>27</v>
      </c>
      <c r="P141" s="33" t="s">
        <v>727</v>
      </c>
      <c r="Q141" s="38" t="s">
        <v>728</v>
      </c>
      <c r="R141" s="133" t="s">
        <v>729</v>
      </c>
      <c r="S141" s="133" t="s">
        <v>729</v>
      </c>
      <c r="T141" s="142">
        <v>1.66E-2</v>
      </c>
      <c r="U141" s="45" t="s">
        <v>113</v>
      </c>
      <c r="V141" s="45" t="s">
        <v>113</v>
      </c>
      <c r="W141" s="35" t="s">
        <v>730</v>
      </c>
      <c r="X141" s="90"/>
      <c r="Y141" s="90"/>
      <c r="Z141" s="90"/>
      <c r="AA141" s="90"/>
      <c r="AB141" s="90"/>
    </row>
    <row r="142" spans="1:28" ht="90" x14ac:dyDescent="0.2">
      <c r="A142" s="33" t="s">
        <v>86</v>
      </c>
      <c r="B142" s="33" t="s">
        <v>722</v>
      </c>
      <c r="C142" s="35" t="s">
        <v>723</v>
      </c>
      <c r="D142" s="23" t="s">
        <v>579</v>
      </c>
      <c r="E142" s="17" t="s">
        <v>724</v>
      </c>
      <c r="F142" s="60"/>
      <c r="G142" s="60"/>
      <c r="H142" s="68"/>
      <c r="I142" s="68"/>
      <c r="J142" s="68"/>
      <c r="K142" s="33" t="s">
        <v>215</v>
      </c>
      <c r="L142" s="33" t="s">
        <v>116</v>
      </c>
      <c r="M142" s="38" t="s">
        <v>731</v>
      </c>
      <c r="N142" s="40" t="s">
        <v>732</v>
      </c>
      <c r="O142" s="33" t="s">
        <v>116</v>
      </c>
      <c r="P142" s="33" t="s">
        <v>119</v>
      </c>
      <c r="Q142" s="38" t="s">
        <v>733</v>
      </c>
      <c r="R142" s="40" t="s">
        <v>734</v>
      </c>
      <c r="S142" s="40" t="s">
        <v>734</v>
      </c>
      <c r="T142" s="43">
        <v>0</v>
      </c>
      <c r="U142" s="45" t="s">
        <v>113</v>
      </c>
      <c r="V142" s="45" t="s">
        <v>113</v>
      </c>
      <c r="W142" s="35" t="s">
        <v>735</v>
      </c>
      <c r="X142" s="90"/>
      <c r="Y142" s="90"/>
      <c r="Z142" s="90"/>
      <c r="AA142" s="90"/>
      <c r="AB142" s="90"/>
    </row>
    <row r="143" spans="1:28" ht="112.5" x14ac:dyDescent="0.2">
      <c r="A143" s="33" t="s">
        <v>86</v>
      </c>
      <c r="B143" s="33" t="s">
        <v>722</v>
      </c>
      <c r="C143" s="35" t="s">
        <v>723</v>
      </c>
      <c r="D143" s="23" t="s">
        <v>579</v>
      </c>
      <c r="E143" s="17" t="s">
        <v>736</v>
      </c>
      <c r="F143" s="60"/>
      <c r="G143" s="60"/>
      <c r="H143" s="68"/>
      <c r="I143" s="68"/>
      <c r="J143" s="68"/>
      <c r="K143" s="33" t="s">
        <v>215</v>
      </c>
      <c r="L143" s="33" t="s">
        <v>184</v>
      </c>
      <c r="M143" s="38" t="s">
        <v>737</v>
      </c>
      <c r="N143" s="40" t="s">
        <v>738</v>
      </c>
      <c r="O143" s="33" t="s">
        <v>184</v>
      </c>
      <c r="P143" s="33" t="s">
        <v>110</v>
      </c>
      <c r="Q143" s="38" t="s">
        <v>739</v>
      </c>
      <c r="R143" s="133" t="s">
        <v>740</v>
      </c>
      <c r="S143" s="133" t="s">
        <v>740</v>
      </c>
      <c r="T143" s="142">
        <v>1.4999999999999999E-2</v>
      </c>
      <c r="U143" s="45" t="s">
        <v>113</v>
      </c>
      <c r="V143" s="45" t="s">
        <v>113</v>
      </c>
      <c r="W143" s="35" t="s">
        <v>741</v>
      </c>
      <c r="X143" s="90"/>
      <c r="Y143" s="90"/>
      <c r="Z143" s="90"/>
      <c r="AA143" s="90"/>
      <c r="AB143" s="90"/>
    </row>
    <row r="144" spans="1:28" ht="78.75" x14ac:dyDescent="0.2">
      <c r="A144" s="33" t="s">
        <v>86</v>
      </c>
      <c r="B144" s="33" t="s">
        <v>722</v>
      </c>
      <c r="C144" s="35" t="s">
        <v>723</v>
      </c>
      <c r="D144" s="23" t="s">
        <v>579</v>
      </c>
      <c r="E144" s="17" t="s">
        <v>736</v>
      </c>
      <c r="F144" s="60"/>
      <c r="G144" s="60"/>
      <c r="H144" s="68"/>
      <c r="I144" s="68"/>
      <c r="J144" s="68"/>
      <c r="K144" s="33" t="s">
        <v>215</v>
      </c>
      <c r="L144" s="33" t="s">
        <v>129</v>
      </c>
      <c r="M144" s="38" t="s">
        <v>742</v>
      </c>
      <c r="N144" s="40" t="s">
        <v>743</v>
      </c>
      <c r="O144" s="33" t="s">
        <v>129</v>
      </c>
      <c r="P144" s="33" t="s">
        <v>744</v>
      </c>
      <c r="Q144" s="38" t="s">
        <v>745</v>
      </c>
      <c r="R144" s="40" t="s">
        <v>746</v>
      </c>
      <c r="S144" s="40" t="s">
        <v>746</v>
      </c>
      <c r="T144" s="33">
        <v>169</v>
      </c>
      <c r="U144" s="45" t="s">
        <v>113</v>
      </c>
      <c r="V144" s="45" t="s">
        <v>113</v>
      </c>
      <c r="W144" s="35" t="s">
        <v>747</v>
      </c>
      <c r="X144" s="90"/>
      <c r="Y144" s="90"/>
      <c r="Z144" s="90"/>
      <c r="AA144" s="90"/>
      <c r="AB144" s="90"/>
    </row>
    <row r="145" spans="1:28" ht="101.25" x14ac:dyDescent="0.2">
      <c r="A145" s="33" t="s">
        <v>86</v>
      </c>
      <c r="B145" s="33" t="s">
        <v>722</v>
      </c>
      <c r="C145" s="35" t="s">
        <v>748</v>
      </c>
      <c r="D145" s="23" t="s">
        <v>579</v>
      </c>
      <c r="E145" s="17" t="s">
        <v>724</v>
      </c>
      <c r="F145" s="60"/>
      <c r="G145" s="60"/>
      <c r="H145" s="68"/>
      <c r="I145" s="68"/>
      <c r="J145" s="68"/>
      <c r="K145" s="33" t="s">
        <v>215</v>
      </c>
      <c r="L145" s="33" t="s">
        <v>134</v>
      </c>
      <c r="M145" s="38" t="s">
        <v>749</v>
      </c>
      <c r="N145" s="40" t="s">
        <v>750</v>
      </c>
      <c r="O145" s="33" t="s">
        <v>134</v>
      </c>
      <c r="P145" s="33" t="s">
        <v>119</v>
      </c>
      <c r="Q145" s="38" t="s">
        <v>751</v>
      </c>
      <c r="R145" s="40" t="s">
        <v>752</v>
      </c>
      <c r="S145" s="40" t="s">
        <v>752</v>
      </c>
      <c r="T145" s="43">
        <v>0.23449999999999999</v>
      </c>
      <c r="U145" s="45" t="s">
        <v>113</v>
      </c>
      <c r="V145" s="45" t="s">
        <v>113</v>
      </c>
      <c r="W145" s="35" t="s">
        <v>753</v>
      </c>
      <c r="X145" s="90"/>
      <c r="Y145" s="90"/>
      <c r="Z145" s="90"/>
      <c r="AA145" s="90"/>
      <c r="AB145" s="90"/>
    </row>
    <row r="146" spans="1:28" ht="78.75" x14ac:dyDescent="0.2">
      <c r="A146" s="33" t="s">
        <v>86</v>
      </c>
      <c r="B146" s="33" t="s">
        <v>722</v>
      </c>
      <c r="C146" s="35" t="s">
        <v>723</v>
      </c>
      <c r="D146" s="23" t="s">
        <v>579</v>
      </c>
      <c r="E146" s="17" t="s">
        <v>736</v>
      </c>
      <c r="F146" s="60"/>
      <c r="G146" s="60"/>
      <c r="H146" s="68"/>
      <c r="I146" s="68"/>
      <c r="J146" s="68"/>
      <c r="K146" s="33" t="s">
        <v>215</v>
      </c>
      <c r="L146" s="33" t="s">
        <v>139</v>
      </c>
      <c r="M146" s="38" t="s">
        <v>754</v>
      </c>
      <c r="N146" s="40" t="s">
        <v>755</v>
      </c>
      <c r="O146" s="33" t="s">
        <v>139</v>
      </c>
      <c r="P146" s="33" t="s">
        <v>744</v>
      </c>
      <c r="Q146" s="38" t="s">
        <v>756</v>
      </c>
      <c r="R146" s="40" t="s">
        <v>757</v>
      </c>
      <c r="S146" s="40" t="s">
        <v>757</v>
      </c>
      <c r="T146" s="33">
        <v>196</v>
      </c>
      <c r="U146" s="45" t="s">
        <v>113</v>
      </c>
      <c r="V146" s="45" t="s">
        <v>113</v>
      </c>
      <c r="W146" s="35" t="s">
        <v>753</v>
      </c>
      <c r="X146" s="70"/>
      <c r="Y146" s="90"/>
      <c r="Z146" s="90"/>
      <c r="AA146" s="90"/>
      <c r="AB146" s="90"/>
    </row>
    <row r="147" spans="1:28" x14ac:dyDescent="0.2">
      <c r="A147" s="46"/>
      <c r="B147" s="46"/>
      <c r="C147" s="47"/>
      <c r="D147" s="102"/>
      <c r="E147" s="47"/>
      <c r="F147" s="71"/>
      <c r="G147" s="71"/>
      <c r="H147" s="71"/>
      <c r="I147" s="71"/>
      <c r="J147" s="71"/>
      <c r="K147" s="46"/>
      <c r="L147" s="47"/>
      <c r="M147" s="103"/>
      <c r="N147" s="47"/>
      <c r="O147" s="47"/>
      <c r="P147" s="46"/>
      <c r="Q147" s="103"/>
      <c r="R147" s="47"/>
      <c r="S147" s="47"/>
      <c r="T147" s="102"/>
      <c r="U147" s="104"/>
      <c r="V147" s="104"/>
      <c r="W147" s="102"/>
      <c r="X147" s="70"/>
      <c r="Y147" s="90"/>
      <c r="Z147" s="90"/>
      <c r="AA147" s="90"/>
      <c r="AB147" s="90"/>
    </row>
    <row r="148" spans="1:28" ht="78.75" x14ac:dyDescent="0.2">
      <c r="A148" s="33" t="s">
        <v>86</v>
      </c>
      <c r="B148" s="60" t="s">
        <v>758</v>
      </c>
      <c r="C148" s="40" t="s">
        <v>759</v>
      </c>
      <c r="D148" s="23" t="s">
        <v>579</v>
      </c>
      <c r="E148" s="40" t="s">
        <v>760</v>
      </c>
      <c r="F148" s="60"/>
      <c r="G148" s="60"/>
      <c r="H148" s="68"/>
      <c r="I148" s="68"/>
      <c r="J148" s="68"/>
      <c r="K148" s="33" t="s">
        <v>215</v>
      </c>
      <c r="L148" s="33" t="s">
        <v>27</v>
      </c>
      <c r="M148" s="38" t="s">
        <v>761</v>
      </c>
      <c r="N148" s="40" t="s">
        <v>762</v>
      </c>
      <c r="O148" s="33" t="s">
        <v>27</v>
      </c>
      <c r="P148" s="33" t="s">
        <v>110</v>
      </c>
      <c r="Q148" s="38" t="s">
        <v>763</v>
      </c>
      <c r="R148" s="40" t="s">
        <v>764</v>
      </c>
      <c r="S148" s="40" t="s">
        <v>764</v>
      </c>
      <c r="T148" s="43">
        <v>1.6625000000000001</v>
      </c>
      <c r="U148" s="45" t="s">
        <v>113</v>
      </c>
      <c r="V148" s="45" t="s">
        <v>113</v>
      </c>
      <c r="W148" s="35" t="s">
        <v>765</v>
      </c>
      <c r="X148" s="70"/>
      <c r="Y148" s="90"/>
      <c r="Z148" s="90"/>
      <c r="AA148" s="90"/>
      <c r="AB148" s="90"/>
    </row>
    <row r="149" spans="1:28" ht="90" x14ac:dyDescent="0.2">
      <c r="A149" s="33" t="s">
        <v>86</v>
      </c>
      <c r="B149" s="60" t="s">
        <v>758</v>
      </c>
      <c r="C149" s="40" t="s">
        <v>759</v>
      </c>
      <c r="D149" s="23" t="s">
        <v>579</v>
      </c>
      <c r="E149" s="40" t="s">
        <v>766</v>
      </c>
      <c r="F149" s="60"/>
      <c r="G149" s="60"/>
      <c r="H149" s="68"/>
      <c r="I149" s="68"/>
      <c r="J149" s="68"/>
      <c r="K149" s="33" t="s">
        <v>215</v>
      </c>
      <c r="L149" s="33" t="s">
        <v>116</v>
      </c>
      <c r="M149" s="38" t="s">
        <v>767</v>
      </c>
      <c r="N149" s="40" t="s">
        <v>768</v>
      </c>
      <c r="O149" s="33" t="s">
        <v>116</v>
      </c>
      <c r="P149" s="33" t="s">
        <v>110</v>
      </c>
      <c r="Q149" s="38" t="s">
        <v>769</v>
      </c>
      <c r="R149" s="40" t="s">
        <v>770</v>
      </c>
      <c r="S149" s="40" t="s">
        <v>770</v>
      </c>
      <c r="T149" s="43">
        <v>2.02</v>
      </c>
      <c r="U149" s="45" t="s">
        <v>113</v>
      </c>
      <c r="V149" s="45" t="s">
        <v>113</v>
      </c>
      <c r="W149" s="35" t="s">
        <v>771</v>
      </c>
      <c r="X149" s="70"/>
      <c r="Y149" s="90"/>
      <c r="Z149" s="90"/>
      <c r="AA149" s="90"/>
      <c r="AB149" s="90"/>
    </row>
    <row r="150" spans="1:28" ht="78.75" x14ac:dyDescent="0.2">
      <c r="A150" s="33" t="s">
        <v>86</v>
      </c>
      <c r="B150" s="60" t="s">
        <v>758</v>
      </c>
      <c r="C150" s="40" t="s">
        <v>759</v>
      </c>
      <c r="D150" s="23" t="s">
        <v>579</v>
      </c>
      <c r="E150" s="40" t="s">
        <v>760</v>
      </c>
      <c r="F150" s="60"/>
      <c r="G150" s="60"/>
      <c r="H150" s="68"/>
      <c r="I150" s="68"/>
      <c r="J150" s="68"/>
      <c r="K150" s="33" t="s">
        <v>215</v>
      </c>
      <c r="L150" s="33" t="s">
        <v>184</v>
      </c>
      <c r="M150" s="38" t="s">
        <v>772</v>
      </c>
      <c r="N150" s="40" t="s">
        <v>773</v>
      </c>
      <c r="O150" s="33" t="s">
        <v>184</v>
      </c>
      <c r="P150" s="33" t="s">
        <v>110</v>
      </c>
      <c r="Q150" s="38" t="s">
        <v>774</v>
      </c>
      <c r="R150" s="40" t="s">
        <v>775</v>
      </c>
      <c r="S150" s="40" t="s">
        <v>775</v>
      </c>
      <c r="T150" s="43">
        <v>1.1659999999999999</v>
      </c>
      <c r="U150" s="45" t="s">
        <v>113</v>
      </c>
      <c r="V150" s="45" t="s">
        <v>113</v>
      </c>
      <c r="W150" s="35" t="s">
        <v>776</v>
      </c>
      <c r="X150" s="70"/>
      <c r="Y150" s="90"/>
      <c r="Z150" s="90"/>
      <c r="AA150" s="90"/>
      <c r="AB150" s="90"/>
    </row>
    <row r="151" spans="1:28" ht="78.75" x14ac:dyDescent="0.2">
      <c r="A151" s="33" t="s">
        <v>86</v>
      </c>
      <c r="B151" s="60" t="s">
        <v>758</v>
      </c>
      <c r="C151" s="40" t="s">
        <v>759</v>
      </c>
      <c r="D151" s="23" t="s">
        <v>579</v>
      </c>
      <c r="E151" s="40" t="s">
        <v>760</v>
      </c>
      <c r="F151" s="60"/>
      <c r="G151" s="60"/>
      <c r="H151" s="68"/>
      <c r="I151" s="68"/>
      <c r="J151" s="68"/>
      <c r="K151" s="33" t="s">
        <v>215</v>
      </c>
      <c r="L151" s="33" t="s">
        <v>129</v>
      </c>
      <c r="M151" s="38" t="s">
        <v>777</v>
      </c>
      <c r="N151" s="40" t="s">
        <v>778</v>
      </c>
      <c r="O151" s="33" t="s">
        <v>129</v>
      </c>
      <c r="P151" s="33" t="s">
        <v>110</v>
      </c>
      <c r="Q151" s="38" t="s">
        <v>779</v>
      </c>
      <c r="R151" s="40" t="s">
        <v>780</v>
      </c>
      <c r="S151" s="40" t="s">
        <v>780</v>
      </c>
      <c r="T151" s="43">
        <v>2.94</v>
      </c>
      <c r="U151" s="45" t="s">
        <v>113</v>
      </c>
      <c r="V151" s="45" t="s">
        <v>113</v>
      </c>
      <c r="W151" s="35" t="s">
        <v>781</v>
      </c>
      <c r="X151" s="70"/>
      <c r="Y151" s="90"/>
      <c r="Z151" s="90"/>
      <c r="AA151" s="90"/>
      <c r="AB151" s="90"/>
    </row>
    <row r="152" spans="1:28" ht="78.75" x14ac:dyDescent="0.2">
      <c r="A152" s="33" t="s">
        <v>86</v>
      </c>
      <c r="B152" s="60" t="s">
        <v>758</v>
      </c>
      <c r="C152" s="40" t="s">
        <v>759</v>
      </c>
      <c r="D152" s="23" t="s">
        <v>579</v>
      </c>
      <c r="E152" s="40" t="s">
        <v>760</v>
      </c>
      <c r="F152" s="60"/>
      <c r="G152" s="60"/>
      <c r="H152" s="68"/>
      <c r="I152" s="68"/>
      <c r="J152" s="68"/>
      <c r="K152" s="33" t="s">
        <v>215</v>
      </c>
      <c r="L152" s="33" t="s">
        <v>234</v>
      </c>
      <c r="M152" s="38" t="s">
        <v>782</v>
      </c>
      <c r="N152" s="40" t="s">
        <v>783</v>
      </c>
      <c r="O152" s="33" t="s">
        <v>234</v>
      </c>
      <c r="P152" s="33" t="s">
        <v>110</v>
      </c>
      <c r="Q152" s="38" t="s">
        <v>784</v>
      </c>
      <c r="R152" s="40" t="s">
        <v>785</v>
      </c>
      <c r="S152" s="40" t="s">
        <v>785</v>
      </c>
      <c r="T152" s="43">
        <v>0.73299999999999998</v>
      </c>
      <c r="U152" s="45" t="s">
        <v>113</v>
      </c>
      <c r="V152" s="45" t="s">
        <v>113</v>
      </c>
      <c r="W152" s="35" t="s">
        <v>747</v>
      </c>
      <c r="X152" s="70"/>
      <c r="Y152" s="90"/>
      <c r="Z152" s="90"/>
      <c r="AA152" s="90"/>
      <c r="AB152" s="90"/>
    </row>
    <row r="153" spans="1:28" x14ac:dyDescent="0.2">
      <c r="A153" s="46"/>
      <c r="B153" s="46"/>
      <c r="C153" s="47"/>
      <c r="D153" s="102"/>
      <c r="E153" s="47"/>
      <c r="F153" s="71"/>
      <c r="G153" s="71"/>
      <c r="H153" s="71"/>
      <c r="I153" s="71"/>
      <c r="J153" s="71"/>
      <c r="K153" s="46"/>
      <c r="L153" s="47"/>
      <c r="M153" s="103"/>
      <c r="N153" s="47"/>
      <c r="O153" s="47"/>
      <c r="P153" s="46"/>
      <c r="Q153" s="103"/>
      <c r="R153" s="47"/>
      <c r="S153" s="47"/>
      <c r="T153" s="102"/>
      <c r="U153" s="104"/>
      <c r="V153" s="104"/>
      <c r="W153" s="102"/>
      <c r="X153" s="70"/>
      <c r="Y153" s="90"/>
      <c r="Z153" s="90"/>
      <c r="AA153" s="90"/>
      <c r="AB153" s="90"/>
    </row>
    <row r="154" spans="1:28" ht="90" x14ac:dyDescent="0.2">
      <c r="A154" s="33" t="s">
        <v>86</v>
      </c>
      <c r="B154" s="33" t="s">
        <v>786</v>
      </c>
      <c r="C154" s="35" t="s">
        <v>787</v>
      </c>
      <c r="D154" s="23" t="s">
        <v>788</v>
      </c>
      <c r="E154" s="35" t="s">
        <v>789</v>
      </c>
      <c r="F154" s="48">
        <v>3293993</v>
      </c>
      <c r="G154" s="48">
        <v>2461542</v>
      </c>
      <c r="H154" s="48">
        <v>2158979</v>
      </c>
      <c r="I154" s="48">
        <v>2158979</v>
      </c>
      <c r="J154" s="48">
        <v>2158979</v>
      </c>
      <c r="K154" s="33" t="s">
        <v>215</v>
      </c>
      <c r="L154" s="33" t="s">
        <v>27</v>
      </c>
      <c r="M154" s="35" t="s">
        <v>790</v>
      </c>
      <c r="N154" s="35" t="s">
        <v>791</v>
      </c>
      <c r="O154" s="33" t="s">
        <v>27</v>
      </c>
      <c r="P154" s="33" t="s">
        <v>187</v>
      </c>
      <c r="Q154" s="35" t="s">
        <v>792</v>
      </c>
      <c r="R154" s="37">
        <v>0.5</v>
      </c>
      <c r="S154" s="35" t="s">
        <v>793</v>
      </c>
      <c r="T154" s="143">
        <v>45</v>
      </c>
      <c r="U154" s="45" t="s">
        <v>113</v>
      </c>
      <c r="V154" s="45" t="s">
        <v>113</v>
      </c>
      <c r="W154" s="35" t="s">
        <v>128</v>
      </c>
      <c r="X154" s="70"/>
      <c r="Y154" s="90"/>
      <c r="Z154" s="90"/>
      <c r="AA154" s="90"/>
      <c r="AB154" s="90"/>
    </row>
    <row r="155" spans="1:28" ht="123.75" x14ac:dyDescent="0.2">
      <c r="A155" s="33" t="s">
        <v>86</v>
      </c>
      <c r="B155" s="33" t="s">
        <v>786</v>
      </c>
      <c r="C155" s="35" t="s">
        <v>787</v>
      </c>
      <c r="D155" s="23" t="s">
        <v>788</v>
      </c>
      <c r="E155" s="35" t="s">
        <v>789</v>
      </c>
      <c r="F155" s="33"/>
      <c r="G155" s="48"/>
      <c r="H155" s="48"/>
      <c r="I155" s="48"/>
      <c r="J155" s="48"/>
      <c r="K155" s="33" t="s">
        <v>215</v>
      </c>
      <c r="L155" s="33" t="s">
        <v>116</v>
      </c>
      <c r="M155" s="35" t="s">
        <v>794</v>
      </c>
      <c r="N155" s="35" t="s">
        <v>795</v>
      </c>
      <c r="O155" s="33" t="s">
        <v>116</v>
      </c>
      <c r="P155" s="33" t="s">
        <v>187</v>
      </c>
      <c r="Q155" s="35" t="s">
        <v>796</v>
      </c>
      <c r="R155" s="37">
        <v>0.2</v>
      </c>
      <c r="S155" s="35" t="s">
        <v>797</v>
      </c>
      <c r="T155" s="41">
        <v>0.2</v>
      </c>
      <c r="U155" s="45" t="s">
        <v>113</v>
      </c>
      <c r="V155" s="45" t="s">
        <v>113</v>
      </c>
      <c r="W155" s="35" t="s">
        <v>128</v>
      </c>
      <c r="X155" s="70"/>
      <c r="Y155" s="90"/>
      <c r="Z155" s="90"/>
      <c r="AA155" s="90"/>
      <c r="AB155" s="90"/>
    </row>
    <row r="156" spans="1:28" ht="67.5" x14ac:dyDescent="0.2">
      <c r="A156" s="33" t="s">
        <v>86</v>
      </c>
      <c r="B156" s="33" t="s">
        <v>786</v>
      </c>
      <c r="C156" s="35" t="s">
        <v>787</v>
      </c>
      <c r="D156" s="23" t="s">
        <v>788</v>
      </c>
      <c r="E156" s="35" t="s">
        <v>789</v>
      </c>
      <c r="F156" s="33"/>
      <c r="G156" s="48"/>
      <c r="H156" s="48"/>
      <c r="I156" s="48"/>
      <c r="J156" s="48"/>
      <c r="K156" s="33" t="s">
        <v>215</v>
      </c>
      <c r="L156" s="51" t="s">
        <v>184</v>
      </c>
      <c r="M156" s="35" t="s">
        <v>798</v>
      </c>
      <c r="N156" s="35" t="s">
        <v>799</v>
      </c>
      <c r="O156" s="51" t="s">
        <v>184</v>
      </c>
      <c r="P156" s="33" t="s">
        <v>119</v>
      </c>
      <c r="Q156" s="35" t="s">
        <v>800</v>
      </c>
      <c r="R156" s="37">
        <v>0.1</v>
      </c>
      <c r="S156" s="35" t="s">
        <v>801</v>
      </c>
      <c r="T156" s="41">
        <v>0</v>
      </c>
      <c r="U156" s="45" t="s">
        <v>113</v>
      </c>
      <c r="V156" s="45" t="s">
        <v>113</v>
      </c>
      <c r="W156" s="35" t="s">
        <v>128</v>
      </c>
      <c r="X156" s="70"/>
      <c r="Y156" s="90"/>
      <c r="Z156" s="90"/>
      <c r="AA156" s="90"/>
      <c r="AB156" s="90"/>
    </row>
    <row r="157" spans="1:28" ht="78.75" x14ac:dyDescent="0.2">
      <c r="A157" s="33" t="s">
        <v>86</v>
      </c>
      <c r="B157" s="33" t="s">
        <v>786</v>
      </c>
      <c r="C157" s="35" t="s">
        <v>787</v>
      </c>
      <c r="D157" s="23" t="s">
        <v>788</v>
      </c>
      <c r="E157" s="35" t="s">
        <v>789</v>
      </c>
      <c r="F157" s="33"/>
      <c r="G157" s="48"/>
      <c r="H157" s="48"/>
      <c r="I157" s="48"/>
      <c r="J157" s="48"/>
      <c r="K157" s="33" t="s">
        <v>215</v>
      </c>
      <c r="L157" s="51" t="s">
        <v>188</v>
      </c>
      <c r="M157" s="35" t="s">
        <v>802</v>
      </c>
      <c r="N157" s="35" t="s">
        <v>803</v>
      </c>
      <c r="O157" s="51" t="s">
        <v>188</v>
      </c>
      <c r="P157" s="33" t="s">
        <v>119</v>
      </c>
      <c r="Q157" s="35" t="s">
        <v>804</v>
      </c>
      <c r="R157" s="37">
        <v>0.1</v>
      </c>
      <c r="S157" s="35" t="s">
        <v>805</v>
      </c>
      <c r="T157" s="41">
        <v>0.19</v>
      </c>
      <c r="U157" s="45" t="s">
        <v>113</v>
      </c>
      <c r="V157" s="45" t="s">
        <v>113</v>
      </c>
      <c r="W157" s="35" t="s">
        <v>128</v>
      </c>
      <c r="X157" s="70"/>
      <c r="Y157" s="90"/>
      <c r="Z157" s="90"/>
      <c r="AA157" s="90"/>
      <c r="AB157" s="90"/>
    </row>
    <row r="158" spans="1:28" ht="123.75" x14ac:dyDescent="0.2">
      <c r="A158" s="33" t="s">
        <v>86</v>
      </c>
      <c r="B158" s="33" t="s">
        <v>786</v>
      </c>
      <c r="C158" s="35" t="s">
        <v>787</v>
      </c>
      <c r="D158" s="23" t="s">
        <v>788</v>
      </c>
      <c r="E158" s="35" t="s">
        <v>789</v>
      </c>
      <c r="F158" s="33"/>
      <c r="G158" s="48"/>
      <c r="H158" s="48"/>
      <c r="I158" s="48"/>
      <c r="J158" s="48"/>
      <c r="K158" s="33" t="s">
        <v>215</v>
      </c>
      <c r="L158" s="51" t="s">
        <v>197</v>
      </c>
      <c r="M158" s="35" t="s">
        <v>806</v>
      </c>
      <c r="N158" s="35" t="s">
        <v>807</v>
      </c>
      <c r="O158" s="51" t="s">
        <v>197</v>
      </c>
      <c r="P158" s="33" t="s">
        <v>187</v>
      </c>
      <c r="Q158" s="35" t="s">
        <v>796</v>
      </c>
      <c r="R158" s="37">
        <v>0.5</v>
      </c>
      <c r="S158" s="35" t="s">
        <v>808</v>
      </c>
      <c r="T158" s="41">
        <v>0.17</v>
      </c>
      <c r="U158" s="45" t="s">
        <v>113</v>
      </c>
      <c r="V158" s="45" t="s">
        <v>113</v>
      </c>
      <c r="W158" s="35" t="s">
        <v>128</v>
      </c>
      <c r="X158" s="70"/>
      <c r="Y158" s="90"/>
      <c r="Z158" s="90"/>
      <c r="AA158" s="90"/>
      <c r="AB158" s="90"/>
    </row>
    <row r="159" spans="1:28" ht="157.5" x14ac:dyDescent="0.2">
      <c r="A159" s="33" t="s">
        <v>86</v>
      </c>
      <c r="B159" s="33" t="s">
        <v>786</v>
      </c>
      <c r="C159" s="35" t="s">
        <v>787</v>
      </c>
      <c r="D159" s="23" t="s">
        <v>788</v>
      </c>
      <c r="E159" s="35" t="s">
        <v>789</v>
      </c>
      <c r="F159" s="33"/>
      <c r="G159" s="48"/>
      <c r="H159" s="48"/>
      <c r="I159" s="48"/>
      <c r="J159" s="48"/>
      <c r="K159" s="33" t="s">
        <v>215</v>
      </c>
      <c r="L159" s="51" t="s">
        <v>216</v>
      </c>
      <c r="M159" s="35" t="s">
        <v>809</v>
      </c>
      <c r="N159" s="35" t="s">
        <v>810</v>
      </c>
      <c r="O159" s="51" t="s">
        <v>216</v>
      </c>
      <c r="P159" s="33" t="s">
        <v>187</v>
      </c>
      <c r="Q159" s="35" t="s">
        <v>811</v>
      </c>
      <c r="R159" s="37">
        <v>0.05</v>
      </c>
      <c r="S159" s="35" t="s">
        <v>812</v>
      </c>
      <c r="T159" s="41">
        <v>0</v>
      </c>
      <c r="U159" s="45" t="s">
        <v>113</v>
      </c>
      <c r="V159" s="45" t="s">
        <v>113</v>
      </c>
      <c r="W159" s="35" t="s">
        <v>128</v>
      </c>
      <c r="X159" s="70"/>
      <c r="Y159" s="90"/>
      <c r="Z159" s="90"/>
      <c r="AA159" s="90"/>
      <c r="AB159" s="90"/>
    </row>
    <row r="160" spans="1:28" ht="112.5" x14ac:dyDescent="0.2">
      <c r="A160" s="33" t="s">
        <v>86</v>
      </c>
      <c r="B160" s="33" t="s">
        <v>786</v>
      </c>
      <c r="C160" s="35" t="s">
        <v>787</v>
      </c>
      <c r="D160" s="23" t="s">
        <v>788</v>
      </c>
      <c r="E160" s="35" t="s">
        <v>789</v>
      </c>
      <c r="F160" s="33"/>
      <c r="G160" s="48"/>
      <c r="H160" s="48"/>
      <c r="I160" s="48"/>
      <c r="J160" s="48"/>
      <c r="K160" s="33" t="s">
        <v>215</v>
      </c>
      <c r="L160" s="51" t="s">
        <v>134</v>
      </c>
      <c r="M160" s="35" t="s">
        <v>813</v>
      </c>
      <c r="N160" s="35" t="s">
        <v>814</v>
      </c>
      <c r="O160" s="51" t="s">
        <v>134</v>
      </c>
      <c r="P160" s="33" t="s">
        <v>119</v>
      </c>
      <c r="Q160" s="35" t="s">
        <v>815</v>
      </c>
      <c r="R160" s="37">
        <v>0.1</v>
      </c>
      <c r="S160" s="35" t="s">
        <v>816</v>
      </c>
      <c r="T160" s="41">
        <v>0.15</v>
      </c>
      <c r="U160" s="45" t="s">
        <v>113</v>
      </c>
      <c r="V160" s="45" t="s">
        <v>113</v>
      </c>
      <c r="W160" s="35" t="s">
        <v>128</v>
      </c>
      <c r="X160" s="90"/>
      <c r="Y160" s="90"/>
      <c r="Z160" s="90"/>
      <c r="AA160" s="90"/>
      <c r="AB160" s="90"/>
    </row>
    <row r="161" spans="1:28" ht="90" x14ac:dyDescent="0.2">
      <c r="A161" s="33" t="s">
        <v>86</v>
      </c>
      <c r="B161" s="33" t="s">
        <v>786</v>
      </c>
      <c r="C161" s="35" t="s">
        <v>787</v>
      </c>
      <c r="D161" s="23" t="s">
        <v>788</v>
      </c>
      <c r="E161" s="35" t="s">
        <v>789</v>
      </c>
      <c r="F161" s="33"/>
      <c r="G161" s="48"/>
      <c r="H161" s="48"/>
      <c r="I161" s="48"/>
      <c r="J161" s="48"/>
      <c r="K161" s="33" t="s">
        <v>215</v>
      </c>
      <c r="L161" s="51" t="s">
        <v>197</v>
      </c>
      <c r="M161" s="35" t="s">
        <v>817</v>
      </c>
      <c r="N161" s="35" t="s">
        <v>818</v>
      </c>
      <c r="O161" s="51" t="s">
        <v>197</v>
      </c>
      <c r="P161" s="33" t="s">
        <v>119</v>
      </c>
      <c r="Q161" s="35" t="s">
        <v>819</v>
      </c>
      <c r="R161" s="37">
        <v>0.15</v>
      </c>
      <c r="S161" s="35" t="s">
        <v>820</v>
      </c>
      <c r="T161" s="41">
        <v>0.03</v>
      </c>
      <c r="U161" s="45" t="s">
        <v>113</v>
      </c>
      <c r="V161" s="45" t="s">
        <v>113</v>
      </c>
      <c r="W161" s="35" t="s">
        <v>128</v>
      </c>
      <c r="X161" s="90"/>
      <c r="Y161" s="90"/>
      <c r="Z161" s="90"/>
      <c r="AA161" s="90"/>
      <c r="AB161" s="90"/>
    </row>
    <row r="162" spans="1:28" ht="112.5" x14ac:dyDescent="0.2">
      <c r="A162" s="33" t="s">
        <v>86</v>
      </c>
      <c r="B162" s="33" t="s">
        <v>786</v>
      </c>
      <c r="C162" s="35" t="s">
        <v>787</v>
      </c>
      <c r="D162" s="23" t="s">
        <v>788</v>
      </c>
      <c r="E162" s="35" t="s">
        <v>789</v>
      </c>
      <c r="F162" s="33"/>
      <c r="G162" s="48"/>
      <c r="H162" s="48"/>
      <c r="I162" s="48"/>
      <c r="J162" s="48"/>
      <c r="K162" s="33" t="s">
        <v>215</v>
      </c>
      <c r="L162" s="51" t="s">
        <v>188</v>
      </c>
      <c r="M162" s="35" t="s">
        <v>821</v>
      </c>
      <c r="N162" s="35" t="s">
        <v>822</v>
      </c>
      <c r="O162" s="51" t="s">
        <v>188</v>
      </c>
      <c r="P162" s="33" t="s">
        <v>147</v>
      </c>
      <c r="Q162" s="35" t="s">
        <v>823</v>
      </c>
      <c r="R162" s="37">
        <v>0.6</v>
      </c>
      <c r="S162" s="41">
        <v>1</v>
      </c>
      <c r="T162" s="41">
        <v>0.65</v>
      </c>
      <c r="U162" s="45" t="s">
        <v>113</v>
      </c>
      <c r="V162" s="45" t="s">
        <v>113</v>
      </c>
      <c r="W162" s="35" t="s">
        <v>128</v>
      </c>
      <c r="X162" s="90"/>
      <c r="Y162" s="90"/>
      <c r="Z162" s="90"/>
      <c r="AA162" s="90"/>
      <c r="AB162" s="90"/>
    </row>
    <row r="163" spans="1:28" ht="56.25" x14ac:dyDescent="0.2">
      <c r="A163" s="33" t="s">
        <v>86</v>
      </c>
      <c r="B163" s="33" t="s">
        <v>786</v>
      </c>
      <c r="C163" s="35" t="s">
        <v>787</v>
      </c>
      <c r="D163" s="23" t="s">
        <v>788</v>
      </c>
      <c r="E163" s="35" t="s">
        <v>789</v>
      </c>
      <c r="F163" s="33"/>
      <c r="G163" s="48"/>
      <c r="H163" s="48"/>
      <c r="I163" s="48"/>
      <c r="J163" s="48"/>
      <c r="K163" s="33" t="s">
        <v>215</v>
      </c>
      <c r="L163" s="51" t="s">
        <v>144</v>
      </c>
      <c r="M163" s="35" t="s">
        <v>824</v>
      </c>
      <c r="N163" s="35" t="s">
        <v>825</v>
      </c>
      <c r="O163" s="51" t="s">
        <v>144</v>
      </c>
      <c r="P163" s="33" t="s">
        <v>187</v>
      </c>
      <c r="Q163" s="35" t="s">
        <v>826</v>
      </c>
      <c r="R163" s="37">
        <v>0.15</v>
      </c>
      <c r="S163" s="33" t="s">
        <v>827</v>
      </c>
      <c r="T163" s="41">
        <v>0.87</v>
      </c>
      <c r="U163" s="45" t="s">
        <v>113</v>
      </c>
      <c r="V163" s="45" t="s">
        <v>113</v>
      </c>
      <c r="W163" s="35" t="s">
        <v>128</v>
      </c>
      <c r="X163" s="90"/>
      <c r="Y163" s="90"/>
      <c r="Z163" s="90"/>
      <c r="AA163" s="90"/>
      <c r="AB163" s="90"/>
    </row>
    <row r="164" spans="1:28" ht="56.25" x14ac:dyDescent="0.2">
      <c r="A164" s="33" t="s">
        <v>86</v>
      </c>
      <c r="B164" s="33" t="s">
        <v>786</v>
      </c>
      <c r="C164" s="35" t="s">
        <v>787</v>
      </c>
      <c r="D164" s="23" t="s">
        <v>788</v>
      </c>
      <c r="E164" s="35" t="s">
        <v>789</v>
      </c>
      <c r="F164" s="33"/>
      <c r="G164" s="48"/>
      <c r="H164" s="48"/>
      <c r="I164" s="48"/>
      <c r="J164" s="48"/>
      <c r="K164" s="33" t="s">
        <v>215</v>
      </c>
      <c r="L164" s="51" t="s">
        <v>188</v>
      </c>
      <c r="M164" s="35" t="s">
        <v>828</v>
      </c>
      <c r="N164" s="35" t="s">
        <v>829</v>
      </c>
      <c r="O164" s="51" t="s">
        <v>830</v>
      </c>
      <c r="P164" s="33" t="s">
        <v>147</v>
      </c>
      <c r="Q164" s="35" t="s">
        <v>831</v>
      </c>
      <c r="R164" s="37">
        <v>0.3</v>
      </c>
      <c r="S164" s="33" t="s">
        <v>832</v>
      </c>
      <c r="T164" s="41">
        <v>0.87</v>
      </c>
      <c r="U164" s="45" t="s">
        <v>113</v>
      </c>
      <c r="V164" s="45" t="s">
        <v>113</v>
      </c>
      <c r="W164" s="35" t="s">
        <v>128</v>
      </c>
      <c r="X164" s="90"/>
      <c r="Y164" s="90"/>
      <c r="Z164" s="90"/>
      <c r="AA164" s="90"/>
      <c r="AB164" s="90"/>
    </row>
    <row r="165" spans="1:28" x14ac:dyDescent="0.2">
      <c r="A165" s="46"/>
      <c r="B165" s="46"/>
      <c r="C165" s="47"/>
      <c r="D165" s="102"/>
      <c r="E165" s="47"/>
      <c r="F165" s="71"/>
      <c r="G165" s="71"/>
      <c r="H165" s="71"/>
      <c r="I165" s="71"/>
      <c r="J165" s="71"/>
      <c r="K165" s="46"/>
      <c r="L165" s="47"/>
      <c r="M165" s="103"/>
      <c r="N165" s="47"/>
      <c r="O165" s="47"/>
      <c r="P165" s="46"/>
      <c r="Q165" s="103"/>
      <c r="R165" s="47"/>
      <c r="S165" s="47"/>
      <c r="T165" s="102"/>
      <c r="U165" s="104"/>
      <c r="V165" s="104"/>
      <c r="W165" s="102"/>
      <c r="X165" s="90"/>
      <c r="Y165" s="90"/>
      <c r="Z165" s="90"/>
      <c r="AA165" s="90"/>
      <c r="AB165" s="90"/>
    </row>
    <row r="166" spans="1:28" ht="78.75" x14ac:dyDescent="0.2">
      <c r="A166" s="33" t="s">
        <v>86</v>
      </c>
      <c r="B166" s="33" t="s">
        <v>833</v>
      </c>
      <c r="C166" s="40" t="s">
        <v>834</v>
      </c>
      <c r="D166" s="33" t="s">
        <v>835</v>
      </c>
      <c r="E166" s="40" t="s">
        <v>836</v>
      </c>
      <c r="F166" s="68">
        <v>2428610</v>
      </c>
      <c r="G166" s="68">
        <v>2189071</v>
      </c>
      <c r="H166" s="68">
        <v>2065088</v>
      </c>
      <c r="I166" s="68">
        <v>2065088</v>
      </c>
      <c r="J166" s="68">
        <v>2065088</v>
      </c>
      <c r="K166" s="60" t="s">
        <v>215</v>
      </c>
      <c r="L166" s="134" t="s">
        <v>27</v>
      </c>
      <c r="M166" s="40" t="s">
        <v>837</v>
      </c>
      <c r="N166" s="40" t="s">
        <v>838</v>
      </c>
      <c r="O166" s="60" t="s">
        <v>27</v>
      </c>
      <c r="P166" s="60" t="s">
        <v>839</v>
      </c>
      <c r="Q166" s="100" t="s">
        <v>840</v>
      </c>
      <c r="R166" s="97">
        <v>0.7</v>
      </c>
      <c r="S166" s="105">
        <v>0.3</v>
      </c>
      <c r="T166" s="92">
        <v>0.3</v>
      </c>
      <c r="U166" s="92" t="s">
        <v>841</v>
      </c>
      <c r="V166" s="76" t="s">
        <v>113</v>
      </c>
      <c r="W166" s="60" t="s">
        <v>257</v>
      </c>
      <c r="X166" s="90"/>
      <c r="Y166" s="90"/>
      <c r="Z166" s="90"/>
      <c r="AA166" s="90"/>
      <c r="AB166" s="90"/>
    </row>
    <row r="167" spans="1:28" ht="101.25" x14ac:dyDescent="0.2">
      <c r="A167" s="33" t="s">
        <v>86</v>
      </c>
      <c r="B167" s="33" t="s">
        <v>833</v>
      </c>
      <c r="C167" s="40" t="s">
        <v>834</v>
      </c>
      <c r="D167" s="33" t="s">
        <v>835</v>
      </c>
      <c r="E167" s="40" t="s">
        <v>836</v>
      </c>
      <c r="F167" s="60"/>
      <c r="G167" s="60"/>
      <c r="H167" s="68"/>
      <c r="I167" s="68"/>
      <c r="J167" s="68"/>
      <c r="K167" s="60" t="s">
        <v>215</v>
      </c>
      <c r="L167" s="134" t="s">
        <v>116</v>
      </c>
      <c r="M167" s="40" t="s">
        <v>842</v>
      </c>
      <c r="N167" s="40" t="s">
        <v>843</v>
      </c>
      <c r="O167" s="60" t="s">
        <v>116</v>
      </c>
      <c r="P167" s="60" t="s">
        <v>839</v>
      </c>
      <c r="Q167" s="100" t="s">
        <v>844</v>
      </c>
      <c r="R167" s="97">
        <v>0.8</v>
      </c>
      <c r="S167" s="97">
        <v>0.2</v>
      </c>
      <c r="T167" s="92">
        <v>0.2</v>
      </c>
      <c r="U167" s="92" t="s">
        <v>841</v>
      </c>
      <c r="V167" s="76" t="s">
        <v>113</v>
      </c>
      <c r="W167" s="60" t="s">
        <v>845</v>
      </c>
      <c r="X167" s="90"/>
      <c r="Y167" s="90"/>
      <c r="Z167" s="90"/>
      <c r="AA167" s="90"/>
      <c r="AB167" s="90"/>
    </row>
    <row r="168" spans="1:28" ht="78.75" x14ac:dyDescent="0.2">
      <c r="A168" s="33" t="s">
        <v>86</v>
      </c>
      <c r="B168" s="33" t="s">
        <v>833</v>
      </c>
      <c r="C168" s="40" t="s">
        <v>834</v>
      </c>
      <c r="D168" s="33" t="s">
        <v>835</v>
      </c>
      <c r="E168" s="40" t="s">
        <v>836</v>
      </c>
      <c r="F168" s="60"/>
      <c r="G168" s="60"/>
      <c r="H168" s="68"/>
      <c r="I168" s="68"/>
      <c r="J168" s="68"/>
      <c r="K168" s="60" t="s">
        <v>215</v>
      </c>
      <c r="L168" s="134" t="s">
        <v>846</v>
      </c>
      <c r="M168" s="40" t="s">
        <v>847</v>
      </c>
      <c r="N168" s="40" t="s">
        <v>848</v>
      </c>
      <c r="O168" s="60" t="s">
        <v>846</v>
      </c>
      <c r="P168" s="60" t="s">
        <v>839</v>
      </c>
      <c r="Q168" s="101" t="s">
        <v>849</v>
      </c>
      <c r="R168" s="97">
        <v>1</v>
      </c>
      <c r="S168" s="105">
        <v>0</v>
      </c>
      <c r="T168" s="92">
        <v>0</v>
      </c>
      <c r="U168" s="92" t="s">
        <v>841</v>
      </c>
      <c r="V168" s="76" t="s">
        <v>113</v>
      </c>
      <c r="W168" s="60" t="s">
        <v>257</v>
      </c>
      <c r="X168" s="90"/>
      <c r="Y168" s="90"/>
      <c r="Z168" s="90"/>
      <c r="AA168" s="90"/>
      <c r="AB168" s="90"/>
    </row>
    <row r="169" spans="1:28" ht="45" x14ac:dyDescent="0.2">
      <c r="A169" s="33" t="s">
        <v>86</v>
      </c>
      <c r="B169" s="33" t="s">
        <v>833</v>
      </c>
      <c r="C169" s="40" t="s">
        <v>834</v>
      </c>
      <c r="D169" s="33" t="s">
        <v>835</v>
      </c>
      <c r="E169" s="40" t="s">
        <v>836</v>
      </c>
      <c r="F169" s="60"/>
      <c r="G169" s="60"/>
      <c r="H169" s="68"/>
      <c r="I169" s="68"/>
      <c r="J169" s="68"/>
      <c r="K169" s="60" t="s">
        <v>215</v>
      </c>
      <c r="L169" s="134" t="s">
        <v>850</v>
      </c>
      <c r="M169" s="40" t="s">
        <v>851</v>
      </c>
      <c r="N169" s="40" t="s">
        <v>852</v>
      </c>
      <c r="O169" s="60" t="s">
        <v>850</v>
      </c>
      <c r="P169" s="60" t="s">
        <v>853</v>
      </c>
      <c r="Q169" s="100" t="s">
        <v>854</v>
      </c>
      <c r="R169" s="97">
        <v>1</v>
      </c>
      <c r="S169" s="105">
        <v>0</v>
      </c>
      <c r="T169" s="92">
        <v>0</v>
      </c>
      <c r="U169" s="92" t="s">
        <v>841</v>
      </c>
      <c r="V169" s="76" t="s">
        <v>113</v>
      </c>
      <c r="W169" s="60" t="s">
        <v>855</v>
      </c>
      <c r="X169" s="90"/>
      <c r="Y169" s="90"/>
      <c r="Z169" s="90"/>
      <c r="AA169" s="90"/>
      <c r="AB169" s="90"/>
    </row>
    <row r="170" spans="1:28" ht="202.5" x14ac:dyDescent="0.2">
      <c r="A170" s="33" t="s">
        <v>86</v>
      </c>
      <c r="B170" s="33" t="s">
        <v>833</v>
      </c>
      <c r="C170" s="40" t="s">
        <v>834</v>
      </c>
      <c r="D170" s="33" t="s">
        <v>835</v>
      </c>
      <c r="E170" s="40" t="s">
        <v>836</v>
      </c>
      <c r="F170" s="60"/>
      <c r="G170" s="60"/>
      <c r="H170" s="68"/>
      <c r="I170" s="68"/>
      <c r="J170" s="68"/>
      <c r="K170" s="60" t="s">
        <v>215</v>
      </c>
      <c r="L170" s="134" t="s">
        <v>856</v>
      </c>
      <c r="M170" s="40" t="s">
        <v>857</v>
      </c>
      <c r="N170" s="40" t="s">
        <v>858</v>
      </c>
      <c r="O170" s="60" t="s">
        <v>856</v>
      </c>
      <c r="P170" s="60" t="s">
        <v>839</v>
      </c>
      <c r="Q170" s="100" t="s">
        <v>859</v>
      </c>
      <c r="R170" s="97">
        <v>1</v>
      </c>
      <c r="S170" s="97">
        <v>1</v>
      </c>
      <c r="T170" s="92">
        <v>1</v>
      </c>
      <c r="U170" s="92" t="s">
        <v>841</v>
      </c>
      <c r="V170" s="76" t="s">
        <v>113</v>
      </c>
      <c r="W170" s="60" t="s">
        <v>860</v>
      </c>
      <c r="X170" s="90"/>
      <c r="Y170" s="90"/>
      <c r="Z170" s="90"/>
      <c r="AA170" s="90"/>
      <c r="AB170" s="90"/>
    </row>
    <row r="171" spans="1:28" ht="101.25" x14ac:dyDescent="0.2">
      <c r="A171" s="33" t="s">
        <v>86</v>
      </c>
      <c r="B171" s="33" t="s">
        <v>833</v>
      </c>
      <c r="C171" s="40" t="s">
        <v>834</v>
      </c>
      <c r="D171" s="33" t="s">
        <v>835</v>
      </c>
      <c r="E171" s="40" t="s">
        <v>836</v>
      </c>
      <c r="F171" s="60"/>
      <c r="G171" s="60"/>
      <c r="H171" s="68"/>
      <c r="I171" s="68"/>
      <c r="J171" s="68"/>
      <c r="K171" s="60" t="s">
        <v>215</v>
      </c>
      <c r="L171" s="134" t="s">
        <v>861</v>
      </c>
      <c r="M171" s="40" t="s">
        <v>862</v>
      </c>
      <c r="N171" s="40" t="s">
        <v>863</v>
      </c>
      <c r="O171" s="60" t="s">
        <v>864</v>
      </c>
      <c r="P171" s="60" t="s">
        <v>839</v>
      </c>
      <c r="Q171" s="100" t="s">
        <v>865</v>
      </c>
      <c r="R171" s="144">
        <v>0.9</v>
      </c>
      <c r="S171" s="144">
        <v>0.1</v>
      </c>
      <c r="T171" s="92">
        <v>0.9</v>
      </c>
      <c r="U171" s="92" t="s">
        <v>841</v>
      </c>
      <c r="V171" s="76" t="s">
        <v>113</v>
      </c>
      <c r="W171" s="60" t="s">
        <v>866</v>
      </c>
      <c r="X171" s="90"/>
      <c r="Y171" s="90"/>
      <c r="Z171" s="90"/>
      <c r="AA171" s="90"/>
      <c r="AB171" s="90"/>
    </row>
    <row r="172" spans="1:28" ht="112.5" x14ac:dyDescent="0.2">
      <c r="A172" s="33" t="s">
        <v>86</v>
      </c>
      <c r="B172" s="33" t="s">
        <v>833</v>
      </c>
      <c r="C172" s="40" t="s">
        <v>834</v>
      </c>
      <c r="D172" s="33" t="s">
        <v>835</v>
      </c>
      <c r="E172" s="40" t="s">
        <v>836</v>
      </c>
      <c r="F172" s="68"/>
      <c r="G172" s="68"/>
      <c r="H172" s="68"/>
      <c r="I172" s="68"/>
      <c r="J172" s="68"/>
      <c r="K172" s="60" t="s">
        <v>215</v>
      </c>
      <c r="L172" s="37" t="s">
        <v>867</v>
      </c>
      <c r="M172" s="38" t="s">
        <v>868</v>
      </c>
      <c r="N172" s="35" t="s">
        <v>869</v>
      </c>
      <c r="O172" s="35" t="s">
        <v>867</v>
      </c>
      <c r="P172" s="60" t="s">
        <v>839</v>
      </c>
      <c r="Q172" s="38" t="s">
        <v>870</v>
      </c>
      <c r="R172" s="37">
        <v>1</v>
      </c>
      <c r="S172" s="37">
        <v>1</v>
      </c>
      <c r="T172" s="92">
        <v>1</v>
      </c>
      <c r="U172" s="92" t="s">
        <v>841</v>
      </c>
      <c r="V172" s="76" t="s">
        <v>113</v>
      </c>
      <c r="W172" s="60" t="s">
        <v>257</v>
      </c>
      <c r="X172" s="90"/>
      <c r="Y172" s="90"/>
      <c r="Z172" s="90"/>
      <c r="AA172" s="90"/>
      <c r="AB172" s="90"/>
    </row>
    <row r="173" spans="1:28" ht="101.25" x14ac:dyDescent="0.2">
      <c r="A173" s="33" t="s">
        <v>86</v>
      </c>
      <c r="B173" s="33" t="s">
        <v>833</v>
      </c>
      <c r="C173" s="40" t="s">
        <v>834</v>
      </c>
      <c r="D173" s="33" t="s">
        <v>835</v>
      </c>
      <c r="E173" s="40" t="s">
        <v>836</v>
      </c>
      <c r="F173" s="68"/>
      <c r="G173" s="68"/>
      <c r="H173" s="68"/>
      <c r="I173" s="68"/>
      <c r="J173" s="68"/>
      <c r="K173" s="60" t="s">
        <v>215</v>
      </c>
      <c r="L173" s="41" t="s">
        <v>850</v>
      </c>
      <c r="M173" s="38" t="s">
        <v>871</v>
      </c>
      <c r="N173" s="40" t="s">
        <v>872</v>
      </c>
      <c r="O173" s="33" t="s">
        <v>850</v>
      </c>
      <c r="P173" s="60" t="s">
        <v>839</v>
      </c>
      <c r="Q173" s="38" t="s">
        <v>873</v>
      </c>
      <c r="R173" s="97">
        <v>1</v>
      </c>
      <c r="S173" s="97">
        <v>1</v>
      </c>
      <c r="T173" s="92">
        <v>1</v>
      </c>
      <c r="U173" s="92" t="s">
        <v>841</v>
      </c>
      <c r="V173" s="76" t="s">
        <v>113</v>
      </c>
      <c r="W173" s="35" t="s">
        <v>257</v>
      </c>
      <c r="X173" s="90"/>
      <c r="Y173" s="90"/>
      <c r="Z173" s="90"/>
      <c r="AA173" s="90"/>
      <c r="AB173" s="90"/>
    </row>
    <row r="174" spans="1:28" ht="112.5" x14ac:dyDescent="0.2">
      <c r="A174" s="33" t="s">
        <v>86</v>
      </c>
      <c r="B174" s="33" t="s">
        <v>833</v>
      </c>
      <c r="C174" s="40" t="s">
        <v>834</v>
      </c>
      <c r="D174" s="33" t="s">
        <v>835</v>
      </c>
      <c r="E174" s="40" t="s">
        <v>836</v>
      </c>
      <c r="F174" s="60"/>
      <c r="G174" s="60"/>
      <c r="H174" s="68"/>
      <c r="I174" s="68"/>
      <c r="J174" s="68"/>
      <c r="K174" s="60" t="s">
        <v>215</v>
      </c>
      <c r="L174" s="41" t="s">
        <v>856</v>
      </c>
      <c r="M174" s="38" t="s">
        <v>874</v>
      </c>
      <c r="N174" s="40" t="s">
        <v>875</v>
      </c>
      <c r="O174" s="33" t="s">
        <v>856</v>
      </c>
      <c r="P174" s="60" t="s">
        <v>839</v>
      </c>
      <c r="Q174" s="38" t="s">
        <v>876</v>
      </c>
      <c r="R174" s="97">
        <v>1</v>
      </c>
      <c r="S174" s="97">
        <v>1</v>
      </c>
      <c r="T174" s="92">
        <v>1</v>
      </c>
      <c r="U174" s="92" t="s">
        <v>841</v>
      </c>
      <c r="V174" s="76" t="s">
        <v>113</v>
      </c>
      <c r="W174" s="35" t="s">
        <v>877</v>
      </c>
      <c r="X174" s="90"/>
      <c r="Y174" s="90"/>
      <c r="Z174" s="90"/>
      <c r="AA174" s="90"/>
      <c r="AB174" s="90"/>
    </row>
    <row r="175" spans="1:28" ht="101.25" x14ac:dyDescent="0.2">
      <c r="A175" s="33" t="s">
        <v>86</v>
      </c>
      <c r="B175" s="33" t="s">
        <v>833</v>
      </c>
      <c r="C175" s="40" t="s">
        <v>834</v>
      </c>
      <c r="D175" s="33" t="s">
        <v>835</v>
      </c>
      <c r="E175" s="40" t="s">
        <v>836</v>
      </c>
      <c r="F175" s="60"/>
      <c r="G175" s="60"/>
      <c r="H175" s="68"/>
      <c r="I175" s="68"/>
      <c r="J175" s="68"/>
      <c r="K175" s="60" t="s">
        <v>215</v>
      </c>
      <c r="L175" s="41" t="s">
        <v>878</v>
      </c>
      <c r="M175" s="38" t="s">
        <v>879</v>
      </c>
      <c r="N175" s="40" t="s">
        <v>880</v>
      </c>
      <c r="O175" s="33" t="s">
        <v>878</v>
      </c>
      <c r="P175" s="60" t="s">
        <v>839</v>
      </c>
      <c r="Q175" s="38" t="s">
        <v>881</v>
      </c>
      <c r="R175" s="97">
        <v>1</v>
      </c>
      <c r="S175" s="105">
        <v>0.2</v>
      </c>
      <c r="T175" s="92">
        <v>0.2</v>
      </c>
      <c r="U175" s="92" t="s">
        <v>841</v>
      </c>
      <c r="V175" s="76" t="s">
        <v>113</v>
      </c>
      <c r="W175" s="35" t="s">
        <v>257</v>
      </c>
      <c r="X175" s="90"/>
      <c r="Y175" s="90"/>
      <c r="Z175" s="90"/>
      <c r="AA175" s="90"/>
      <c r="AB175" s="90"/>
    </row>
    <row r="176" spans="1:28" ht="112.5" x14ac:dyDescent="0.2">
      <c r="A176" s="33" t="s">
        <v>86</v>
      </c>
      <c r="B176" s="33" t="s">
        <v>833</v>
      </c>
      <c r="C176" s="40" t="s">
        <v>834</v>
      </c>
      <c r="D176" s="33" t="s">
        <v>835</v>
      </c>
      <c r="E176" s="40" t="s">
        <v>836</v>
      </c>
      <c r="F176" s="60"/>
      <c r="G176" s="60"/>
      <c r="H176" s="68"/>
      <c r="I176" s="68"/>
      <c r="J176" s="68"/>
      <c r="K176" s="60" t="s">
        <v>215</v>
      </c>
      <c r="L176" s="41" t="s">
        <v>850</v>
      </c>
      <c r="M176" s="38" t="s">
        <v>882</v>
      </c>
      <c r="N176" s="40" t="s">
        <v>883</v>
      </c>
      <c r="O176" s="33" t="s">
        <v>850</v>
      </c>
      <c r="P176" s="60" t="s">
        <v>839</v>
      </c>
      <c r="Q176" s="38" t="s">
        <v>884</v>
      </c>
      <c r="R176" s="97">
        <v>1</v>
      </c>
      <c r="S176" s="105">
        <v>0.15</v>
      </c>
      <c r="T176" s="92">
        <v>0.5</v>
      </c>
      <c r="U176" s="92" t="s">
        <v>841</v>
      </c>
      <c r="V176" s="76" t="s">
        <v>113</v>
      </c>
      <c r="W176" s="35" t="s">
        <v>885</v>
      </c>
      <c r="X176" s="90"/>
      <c r="Y176" s="90"/>
      <c r="Z176" s="90"/>
      <c r="AA176" s="90"/>
      <c r="AB176" s="90"/>
    </row>
    <row r="177" spans="1:28" ht="101.25" x14ac:dyDescent="0.2">
      <c r="A177" s="33" t="s">
        <v>86</v>
      </c>
      <c r="B177" s="33" t="s">
        <v>833</v>
      </c>
      <c r="C177" s="40" t="s">
        <v>834</v>
      </c>
      <c r="D177" s="33" t="s">
        <v>835</v>
      </c>
      <c r="E177" s="40" t="s">
        <v>836</v>
      </c>
      <c r="F177" s="60"/>
      <c r="G177" s="60"/>
      <c r="H177" s="68"/>
      <c r="I177" s="68"/>
      <c r="J177" s="68"/>
      <c r="K177" s="60" t="s">
        <v>215</v>
      </c>
      <c r="L177" s="41" t="s">
        <v>856</v>
      </c>
      <c r="M177" s="38" t="s">
        <v>886</v>
      </c>
      <c r="N177" s="40" t="s">
        <v>887</v>
      </c>
      <c r="O177" s="33" t="s">
        <v>856</v>
      </c>
      <c r="P177" s="60" t="s">
        <v>839</v>
      </c>
      <c r="Q177" s="38" t="s">
        <v>888</v>
      </c>
      <c r="R177" s="97">
        <v>1</v>
      </c>
      <c r="S177" s="105">
        <v>1</v>
      </c>
      <c r="T177" s="92">
        <v>1</v>
      </c>
      <c r="U177" s="92" t="s">
        <v>841</v>
      </c>
      <c r="V177" s="76" t="s">
        <v>113</v>
      </c>
      <c r="W177" s="35" t="s">
        <v>257</v>
      </c>
      <c r="X177" s="90"/>
      <c r="Y177" s="90"/>
      <c r="Z177" s="90"/>
      <c r="AA177" s="90"/>
      <c r="AB177" s="90"/>
    </row>
    <row r="178" spans="1:28" ht="90" x14ac:dyDescent="0.2">
      <c r="A178" s="33" t="s">
        <v>86</v>
      </c>
      <c r="B178" s="33" t="s">
        <v>833</v>
      </c>
      <c r="C178" s="40" t="s">
        <v>834</v>
      </c>
      <c r="D178" s="33" t="s">
        <v>835</v>
      </c>
      <c r="E178" s="40" t="s">
        <v>836</v>
      </c>
      <c r="F178" s="68"/>
      <c r="G178" s="68"/>
      <c r="H178" s="68"/>
      <c r="I178" s="68"/>
      <c r="J178" s="68"/>
      <c r="K178" s="60" t="s">
        <v>215</v>
      </c>
      <c r="L178" s="41" t="s">
        <v>861</v>
      </c>
      <c r="M178" s="38" t="s">
        <v>889</v>
      </c>
      <c r="N178" s="35" t="s">
        <v>890</v>
      </c>
      <c r="O178" s="35" t="s">
        <v>861</v>
      </c>
      <c r="P178" s="60" t="s">
        <v>839</v>
      </c>
      <c r="Q178" s="38" t="s">
        <v>891</v>
      </c>
      <c r="R178" s="37">
        <v>1</v>
      </c>
      <c r="S178" s="145">
        <v>0</v>
      </c>
      <c r="T178" s="92">
        <v>0</v>
      </c>
      <c r="U178" s="92" t="s">
        <v>841</v>
      </c>
      <c r="V178" s="76" t="s">
        <v>113</v>
      </c>
      <c r="W178" s="60" t="s">
        <v>855</v>
      </c>
      <c r="X178" s="90"/>
      <c r="Y178" s="90"/>
      <c r="Z178" s="90"/>
      <c r="AA178" s="90"/>
      <c r="AB178" s="90"/>
    </row>
    <row r="179" spans="1:28" ht="90" x14ac:dyDescent="0.2">
      <c r="A179" s="33" t="s">
        <v>86</v>
      </c>
      <c r="B179" s="33" t="s">
        <v>833</v>
      </c>
      <c r="C179" s="40" t="s">
        <v>834</v>
      </c>
      <c r="D179" s="33" t="s">
        <v>835</v>
      </c>
      <c r="E179" s="40" t="s">
        <v>836</v>
      </c>
      <c r="F179" s="69"/>
      <c r="G179" s="48"/>
      <c r="H179" s="48"/>
      <c r="I179" s="48"/>
      <c r="J179" s="48"/>
      <c r="K179" s="60" t="s">
        <v>215</v>
      </c>
      <c r="L179" s="41" t="s">
        <v>892</v>
      </c>
      <c r="M179" s="38" t="s">
        <v>893</v>
      </c>
      <c r="N179" s="106" t="s">
        <v>894</v>
      </c>
      <c r="O179" s="60" t="s">
        <v>892</v>
      </c>
      <c r="P179" s="60" t="s">
        <v>839</v>
      </c>
      <c r="Q179" s="38" t="s">
        <v>895</v>
      </c>
      <c r="R179" s="97">
        <v>1</v>
      </c>
      <c r="S179" s="97">
        <v>1</v>
      </c>
      <c r="T179" s="92">
        <v>1</v>
      </c>
      <c r="U179" s="92" t="s">
        <v>841</v>
      </c>
      <c r="V179" s="76" t="s">
        <v>113</v>
      </c>
      <c r="W179" s="40" t="s">
        <v>860</v>
      </c>
      <c r="X179" s="90"/>
      <c r="Y179" s="90"/>
      <c r="Z179" s="90"/>
      <c r="AA179" s="90"/>
      <c r="AB179" s="90"/>
    </row>
    <row r="180" spans="1:28" ht="90" x14ac:dyDescent="0.2">
      <c r="A180" s="33" t="s">
        <v>86</v>
      </c>
      <c r="B180" s="33" t="s">
        <v>833</v>
      </c>
      <c r="C180" s="40" t="s">
        <v>834</v>
      </c>
      <c r="D180" s="33" t="s">
        <v>835</v>
      </c>
      <c r="E180" s="40" t="s">
        <v>836</v>
      </c>
      <c r="F180" s="69"/>
      <c r="G180" s="48"/>
      <c r="H180" s="48"/>
      <c r="I180" s="48"/>
      <c r="J180" s="48"/>
      <c r="K180" s="60" t="s">
        <v>215</v>
      </c>
      <c r="L180" s="41" t="s">
        <v>850</v>
      </c>
      <c r="M180" s="38" t="s">
        <v>896</v>
      </c>
      <c r="N180" s="40" t="s">
        <v>897</v>
      </c>
      <c r="O180" s="60" t="s">
        <v>850</v>
      </c>
      <c r="P180" s="60" t="s">
        <v>853</v>
      </c>
      <c r="Q180" s="38" t="s">
        <v>898</v>
      </c>
      <c r="R180" s="97">
        <v>1</v>
      </c>
      <c r="S180" s="97">
        <v>1</v>
      </c>
      <c r="T180" s="92">
        <v>1</v>
      </c>
      <c r="U180" s="92" t="s">
        <v>841</v>
      </c>
      <c r="V180" s="76" t="s">
        <v>113</v>
      </c>
      <c r="W180" s="40" t="s">
        <v>855</v>
      </c>
      <c r="X180" s="90"/>
      <c r="Y180" s="90"/>
      <c r="Z180" s="90"/>
      <c r="AA180" s="90"/>
      <c r="AB180" s="90"/>
    </row>
    <row r="181" spans="1:28" ht="67.5" x14ac:dyDescent="0.2">
      <c r="A181" s="33" t="s">
        <v>86</v>
      </c>
      <c r="B181" s="33" t="s">
        <v>833</v>
      </c>
      <c r="C181" s="40" t="s">
        <v>834</v>
      </c>
      <c r="D181" s="33" t="s">
        <v>835</v>
      </c>
      <c r="E181" s="40" t="s">
        <v>836</v>
      </c>
      <c r="F181" s="69"/>
      <c r="G181" s="48"/>
      <c r="H181" s="48"/>
      <c r="I181" s="48"/>
      <c r="J181" s="48"/>
      <c r="K181" s="60" t="s">
        <v>215</v>
      </c>
      <c r="L181" s="41" t="s">
        <v>856</v>
      </c>
      <c r="M181" s="38" t="s">
        <v>899</v>
      </c>
      <c r="N181" s="38" t="s">
        <v>900</v>
      </c>
      <c r="O181" s="60" t="s">
        <v>856</v>
      </c>
      <c r="P181" s="60" t="s">
        <v>853</v>
      </c>
      <c r="Q181" s="38" t="s">
        <v>901</v>
      </c>
      <c r="R181" s="97">
        <v>1</v>
      </c>
      <c r="S181" s="97">
        <v>0.5</v>
      </c>
      <c r="T181" s="92">
        <v>0.3</v>
      </c>
      <c r="U181" s="92" t="s">
        <v>841</v>
      </c>
      <c r="V181" s="76" t="s">
        <v>113</v>
      </c>
      <c r="W181" s="40" t="s">
        <v>855</v>
      </c>
      <c r="X181" s="90"/>
      <c r="Y181" s="90"/>
      <c r="Z181" s="90"/>
      <c r="AA181" s="90"/>
      <c r="AB181" s="90"/>
    </row>
    <row r="182" spans="1:28" x14ac:dyDescent="0.2">
      <c r="A182" s="46"/>
      <c r="B182" s="46"/>
      <c r="C182" s="47"/>
      <c r="D182" s="102"/>
      <c r="E182" s="47"/>
      <c r="F182" s="71"/>
      <c r="G182" s="71"/>
      <c r="H182" s="71"/>
      <c r="I182" s="71"/>
      <c r="J182" s="71"/>
      <c r="K182" s="46"/>
      <c r="L182" s="47"/>
      <c r="M182" s="103"/>
      <c r="N182" s="47"/>
      <c r="O182" s="47"/>
      <c r="P182" s="46"/>
      <c r="Q182" s="103"/>
      <c r="R182" s="47"/>
      <c r="S182" s="47"/>
      <c r="T182" s="102"/>
      <c r="U182" s="104"/>
      <c r="V182" s="104"/>
      <c r="W182" s="102"/>
      <c r="X182" s="90"/>
      <c r="Y182" s="90"/>
      <c r="Z182" s="90"/>
      <c r="AA182" s="90"/>
      <c r="AB182" s="90"/>
    </row>
    <row r="183" spans="1:28" ht="112.5" x14ac:dyDescent="0.2">
      <c r="A183" s="33" t="s">
        <v>86</v>
      </c>
      <c r="B183" s="60" t="s">
        <v>902</v>
      </c>
      <c r="C183" s="40" t="s">
        <v>903</v>
      </c>
      <c r="D183" s="146" t="s">
        <v>904</v>
      </c>
      <c r="E183" s="147" t="s">
        <v>905</v>
      </c>
      <c r="F183" s="148">
        <v>3869665</v>
      </c>
      <c r="G183" s="148">
        <v>3876657</v>
      </c>
      <c r="H183" s="148">
        <v>3648516</v>
      </c>
      <c r="I183" s="148">
        <v>3648516</v>
      </c>
      <c r="J183" s="148">
        <v>3648516</v>
      </c>
      <c r="K183" s="60" t="s">
        <v>215</v>
      </c>
      <c r="L183" s="60" t="s">
        <v>27</v>
      </c>
      <c r="M183" s="40" t="s">
        <v>906</v>
      </c>
      <c r="N183" s="40" t="s">
        <v>907</v>
      </c>
      <c r="O183" s="60" t="s">
        <v>27</v>
      </c>
      <c r="P183" s="60" t="s">
        <v>119</v>
      </c>
      <c r="Q183" s="40" t="s">
        <v>908</v>
      </c>
      <c r="R183" s="40" t="s">
        <v>909</v>
      </c>
      <c r="S183" s="40" t="s">
        <v>909</v>
      </c>
      <c r="T183" s="92">
        <v>0.84199999999999997</v>
      </c>
      <c r="U183" s="60">
        <v>404</v>
      </c>
      <c r="V183" s="60">
        <v>480</v>
      </c>
      <c r="W183" s="40" t="s">
        <v>128</v>
      </c>
      <c r="X183" s="90"/>
      <c r="Y183" s="90"/>
      <c r="Z183" s="90"/>
      <c r="AA183" s="90"/>
      <c r="AB183" s="90"/>
    </row>
    <row r="184" spans="1:28" ht="101.25" x14ac:dyDescent="0.2">
      <c r="A184" s="33" t="s">
        <v>86</v>
      </c>
      <c r="B184" s="60" t="s">
        <v>902</v>
      </c>
      <c r="C184" s="40" t="s">
        <v>903</v>
      </c>
      <c r="D184" s="146" t="s">
        <v>904</v>
      </c>
      <c r="E184" s="147" t="s">
        <v>905</v>
      </c>
      <c r="F184" s="60"/>
      <c r="G184" s="68"/>
      <c r="H184" s="68"/>
      <c r="I184" s="68"/>
      <c r="J184" s="68"/>
      <c r="K184" s="60" t="s">
        <v>215</v>
      </c>
      <c r="L184" s="60" t="s">
        <v>116</v>
      </c>
      <c r="M184" s="40" t="s">
        <v>910</v>
      </c>
      <c r="N184" s="40" t="s">
        <v>911</v>
      </c>
      <c r="O184" s="60" t="s">
        <v>116</v>
      </c>
      <c r="P184" s="60" t="s">
        <v>147</v>
      </c>
      <c r="Q184" s="40" t="s">
        <v>912</v>
      </c>
      <c r="R184" s="28" t="s">
        <v>913</v>
      </c>
      <c r="S184" s="28" t="s">
        <v>913</v>
      </c>
      <c r="T184" s="149">
        <v>1</v>
      </c>
      <c r="U184" s="60" t="s">
        <v>113</v>
      </c>
      <c r="V184" s="60" t="s">
        <v>113</v>
      </c>
      <c r="W184" s="40" t="s">
        <v>914</v>
      </c>
      <c r="X184" s="90"/>
      <c r="Y184" s="90"/>
      <c r="Z184" s="90"/>
      <c r="AA184" s="90"/>
      <c r="AB184" s="90"/>
    </row>
    <row r="185" spans="1:28" ht="67.5" x14ac:dyDescent="0.2">
      <c r="A185" s="33" t="s">
        <v>86</v>
      </c>
      <c r="B185" s="60" t="s">
        <v>902</v>
      </c>
      <c r="C185" s="40" t="s">
        <v>903</v>
      </c>
      <c r="D185" s="146" t="s">
        <v>904</v>
      </c>
      <c r="E185" s="147" t="s">
        <v>905</v>
      </c>
      <c r="F185" s="60"/>
      <c r="G185" s="68"/>
      <c r="H185" s="68"/>
      <c r="I185" s="68"/>
      <c r="J185" s="68"/>
      <c r="K185" s="60" t="s">
        <v>215</v>
      </c>
      <c r="L185" s="60" t="s">
        <v>184</v>
      </c>
      <c r="M185" s="40" t="s">
        <v>915</v>
      </c>
      <c r="N185" s="40" t="s">
        <v>916</v>
      </c>
      <c r="O185" s="60" t="s">
        <v>184</v>
      </c>
      <c r="P185" s="60" t="s">
        <v>119</v>
      </c>
      <c r="Q185" s="40" t="s">
        <v>917</v>
      </c>
      <c r="R185" s="40" t="s">
        <v>918</v>
      </c>
      <c r="S185" s="40" t="s">
        <v>918</v>
      </c>
      <c r="T185" s="105">
        <v>0.97970000000000002</v>
      </c>
      <c r="U185" s="60">
        <v>338</v>
      </c>
      <c r="V185" s="60">
        <v>345</v>
      </c>
      <c r="W185" s="40" t="s">
        <v>128</v>
      </c>
      <c r="X185" s="90"/>
      <c r="Y185" s="90"/>
      <c r="Z185" s="90"/>
      <c r="AA185" s="90"/>
      <c r="AB185" s="90"/>
    </row>
    <row r="186" spans="1:28" ht="78.75" x14ac:dyDescent="0.2">
      <c r="A186" s="33" t="s">
        <v>86</v>
      </c>
      <c r="B186" s="60" t="s">
        <v>902</v>
      </c>
      <c r="C186" s="40" t="s">
        <v>903</v>
      </c>
      <c r="D186" s="146" t="s">
        <v>904</v>
      </c>
      <c r="E186" s="147" t="s">
        <v>905</v>
      </c>
      <c r="F186" s="60"/>
      <c r="G186" s="68"/>
      <c r="H186" s="68"/>
      <c r="I186" s="68"/>
      <c r="J186" s="68"/>
      <c r="K186" s="60" t="s">
        <v>215</v>
      </c>
      <c r="L186" s="60" t="s">
        <v>129</v>
      </c>
      <c r="M186" s="40" t="s">
        <v>919</v>
      </c>
      <c r="N186" s="40" t="s">
        <v>920</v>
      </c>
      <c r="O186" s="60" t="s">
        <v>129</v>
      </c>
      <c r="P186" s="60" t="s">
        <v>110</v>
      </c>
      <c r="Q186" s="40" t="s">
        <v>921</v>
      </c>
      <c r="R186" s="150" t="s">
        <v>922</v>
      </c>
      <c r="S186" s="150" t="s">
        <v>922</v>
      </c>
      <c r="T186" s="92">
        <v>0</v>
      </c>
      <c r="U186" s="151">
        <v>3179071.5</v>
      </c>
      <c r="V186" s="151">
        <v>2937179</v>
      </c>
      <c r="W186" s="40" t="s">
        <v>128</v>
      </c>
      <c r="X186" s="90"/>
      <c r="Y186" s="90"/>
      <c r="Z186" s="90"/>
      <c r="AA186" s="90"/>
      <c r="AB186" s="90"/>
    </row>
    <row r="187" spans="1:28" ht="90" x14ac:dyDescent="0.2">
      <c r="A187" s="33" t="s">
        <v>86</v>
      </c>
      <c r="B187" s="60" t="s">
        <v>902</v>
      </c>
      <c r="C187" s="40" t="s">
        <v>903</v>
      </c>
      <c r="D187" s="146" t="s">
        <v>904</v>
      </c>
      <c r="E187" s="147" t="s">
        <v>905</v>
      </c>
      <c r="F187" s="60"/>
      <c r="G187" s="68"/>
      <c r="H187" s="68"/>
      <c r="I187" s="68"/>
      <c r="J187" s="68"/>
      <c r="K187" s="60" t="s">
        <v>215</v>
      </c>
      <c r="L187" s="60" t="s">
        <v>234</v>
      </c>
      <c r="M187" s="40" t="s">
        <v>923</v>
      </c>
      <c r="N187" s="40" t="s">
        <v>924</v>
      </c>
      <c r="O187" s="60" t="s">
        <v>234</v>
      </c>
      <c r="P187" s="60" t="s">
        <v>119</v>
      </c>
      <c r="Q187" s="40" t="s">
        <v>925</v>
      </c>
      <c r="R187" s="40" t="s">
        <v>926</v>
      </c>
      <c r="S187" s="40" t="s">
        <v>926</v>
      </c>
      <c r="T187" s="105">
        <v>0.995</v>
      </c>
      <c r="U187" s="60" t="s">
        <v>113</v>
      </c>
      <c r="V187" s="60" t="s">
        <v>113</v>
      </c>
      <c r="W187" s="40" t="s">
        <v>128</v>
      </c>
      <c r="X187" s="90"/>
      <c r="Y187" s="90"/>
      <c r="Z187" s="90"/>
      <c r="AA187" s="90"/>
      <c r="AB187" s="90"/>
    </row>
    <row r="188" spans="1:28" x14ac:dyDescent="0.2">
      <c r="A188" s="46"/>
      <c r="B188" s="46"/>
      <c r="C188" s="47"/>
      <c r="D188" s="102"/>
      <c r="E188" s="47"/>
      <c r="F188" s="71"/>
      <c r="G188" s="71"/>
      <c r="H188" s="71"/>
      <c r="I188" s="71"/>
      <c r="J188" s="71"/>
      <c r="K188" s="46"/>
      <c r="L188" s="47"/>
      <c r="M188" s="103"/>
      <c r="N188" s="47"/>
      <c r="O188" s="47"/>
      <c r="P188" s="46"/>
      <c r="Q188" s="103"/>
      <c r="R188" s="47"/>
      <c r="S188" s="47"/>
      <c r="T188" s="102"/>
      <c r="U188" s="104"/>
      <c r="V188" s="104"/>
      <c r="W188" s="102"/>
      <c r="X188" s="90"/>
      <c r="Y188" s="90"/>
      <c r="Z188" s="90"/>
      <c r="AA188" s="90"/>
      <c r="AB188" s="90"/>
    </row>
    <row r="189" spans="1:28" ht="112.5" x14ac:dyDescent="0.2">
      <c r="A189" s="30" t="s">
        <v>86</v>
      </c>
      <c r="B189" s="152" t="s">
        <v>927</v>
      </c>
      <c r="C189" s="29" t="s">
        <v>928</v>
      </c>
      <c r="D189" s="27" t="s">
        <v>929</v>
      </c>
      <c r="E189" s="61" t="s">
        <v>930</v>
      </c>
      <c r="F189" s="72">
        <v>34498658</v>
      </c>
      <c r="G189" s="72">
        <v>22252770</v>
      </c>
      <c r="H189" s="72">
        <v>19719461</v>
      </c>
      <c r="I189" s="72">
        <v>19719461</v>
      </c>
      <c r="J189" s="72">
        <v>19719461</v>
      </c>
      <c r="K189" s="26" t="s">
        <v>215</v>
      </c>
      <c r="L189" s="30" t="s">
        <v>27</v>
      </c>
      <c r="M189" s="107" t="s">
        <v>931</v>
      </c>
      <c r="N189" s="108" t="s">
        <v>932</v>
      </c>
      <c r="O189" s="30" t="s">
        <v>27</v>
      </c>
      <c r="P189" s="31" t="s">
        <v>119</v>
      </c>
      <c r="Q189" s="31" t="s">
        <v>933</v>
      </c>
      <c r="R189" s="32" t="s">
        <v>934</v>
      </c>
      <c r="S189" s="32" t="s">
        <v>934</v>
      </c>
      <c r="T189" s="153">
        <v>0.1656</v>
      </c>
      <c r="U189" s="109" t="s">
        <v>113</v>
      </c>
      <c r="V189" s="109" t="s">
        <v>113</v>
      </c>
      <c r="W189" s="30" t="s">
        <v>128</v>
      </c>
      <c r="X189" s="90"/>
      <c r="Y189" s="90"/>
      <c r="Z189" s="90"/>
      <c r="AA189" s="90"/>
      <c r="AB189" s="90"/>
    </row>
    <row r="190" spans="1:28" ht="90" x14ac:dyDescent="0.2">
      <c r="A190" s="30" t="s">
        <v>86</v>
      </c>
      <c r="B190" s="152" t="s">
        <v>927</v>
      </c>
      <c r="C190" s="29" t="s">
        <v>928</v>
      </c>
      <c r="D190" s="27" t="s">
        <v>929</v>
      </c>
      <c r="E190" s="61" t="s">
        <v>930</v>
      </c>
      <c r="F190" s="73"/>
      <c r="G190" s="73"/>
      <c r="H190" s="72"/>
      <c r="I190" s="72"/>
      <c r="J190" s="72"/>
      <c r="K190" s="26" t="s">
        <v>215</v>
      </c>
      <c r="L190" s="31" t="s">
        <v>28</v>
      </c>
      <c r="M190" s="107" t="s">
        <v>935</v>
      </c>
      <c r="N190" s="108" t="s">
        <v>936</v>
      </c>
      <c r="O190" s="31" t="s">
        <v>28</v>
      </c>
      <c r="P190" s="31" t="s">
        <v>119</v>
      </c>
      <c r="Q190" s="31" t="s">
        <v>937</v>
      </c>
      <c r="R190" s="32" t="s">
        <v>938</v>
      </c>
      <c r="S190" s="32" t="s">
        <v>938</v>
      </c>
      <c r="T190" s="153">
        <v>-1.6999999999999999E-3</v>
      </c>
      <c r="U190" s="109" t="s">
        <v>113</v>
      </c>
      <c r="V190" s="109" t="s">
        <v>113</v>
      </c>
      <c r="W190" s="30" t="s">
        <v>128</v>
      </c>
      <c r="X190" s="90"/>
      <c r="Y190" s="90"/>
      <c r="Z190" s="90"/>
      <c r="AA190" s="90"/>
      <c r="AB190" s="90"/>
    </row>
    <row r="191" spans="1:28" ht="101.25" x14ac:dyDescent="0.2">
      <c r="A191" s="30" t="s">
        <v>86</v>
      </c>
      <c r="B191" s="152" t="s">
        <v>927</v>
      </c>
      <c r="C191" s="29" t="s">
        <v>928</v>
      </c>
      <c r="D191" s="27" t="s">
        <v>929</v>
      </c>
      <c r="E191" s="61" t="s">
        <v>930</v>
      </c>
      <c r="F191" s="73"/>
      <c r="G191" s="73"/>
      <c r="H191" s="72"/>
      <c r="I191" s="72"/>
      <c r="J191" s="72"/>
      <c r="K191" s="26" t="s">
        <v>215</v>
      </c>
      <c r="L191" s="30" t="s">
        <v>184</v>
      </c>
      <c r="M191" s="107" t="s">
        <v>939</v>
      </c>
      <c r="N191" s="108" t="s">
        <v>940</v>
      </c>
      <c r="O191" s="30" t="s">
        <v>184</v>
      </c>
      <c r="P191" s="31" t="s">
        <v>119</v>
      </c>
      <c r="Q191" s="31" t="s">
        <v>941</v>
      </c>
      <c r="R191" s="32" t="s">
        <v>942</v>
      </c>
      <c r="S191" s="32" t="s">
        <v>942</v>
      </c>
      <c r="T191" s="153">
        <v>0</v>
      </c>
      <c r="U191" s="109" t="s">
        <v>113</v>
      </c>
      <c r="V191" s="109" t="s">
        <v>113</v>
      </c>
      <c r="W191" s="30" t="s">
        <v>128</v>
      </c>
      <c r="X191" s="90"/>
      <c r="Y191" s="90"/>
      <c r="Z191" s="90"/>
      <c r="AA191" s="90"/>
      <c r="AB191" s="90"/>
    </row>
    <row r="192" spans="1:28" ht="101.25" x14ac:dyDescent="0.2">
      <c r="A192" s="30" t="s">
        <v>86</v>
      </c>
      <c r="B192" s="152" t="s">
        <v>927</v>
      </c>
      <c r="C192" s="29" t="s">
        <v>928</v>
      </c>
      <c r="D192" s="27" t="s">
        <v>929</v>
      </c>
      <c r="E192" s="61" t="s">
        <v>930</v>
      </c>
      <c r="F192" s="73"/>
      <c r="G192" s="73"/>
      <c r="H192" s="72"/>
      <c r="I192" s="72"/>
      <c r="J192" s="72"/>
      <c r="K192" s="26" t="s">
        <v>215</v>
      </c>
      <c r="L192" s="30" t="s">
        <v>188</v>
      </c>
      <c r="M192" s="107" t="s">
        <v>943</v>
      </c>
      <c r="N192" s="108" t="s">
        <v>944</v>
      </c>
      <c r="O192" s="30" t="s">
        <v>188</v>
      </c>
      <c r="P192" s="31" t="s">
        <v>119</v>
      </c>
      <c r="Q192" s="31" t="s">
        <v>945</v>
      </c>
      <c r="R192" s="32" t="s">
        <v>942</v>
      </c>
      <c r="S192" s="32" t="s">
        <v>942</v>
      </c>
      <c r="T192" s="153">
        <v>0</v>
      </c>
      <c r="U192" s="109" t="s">
        <v>113</v>
      </c>
      <c r="V192" s="109" t="s">
        <v>113</v>
      </c>
      <c r="W192" s="30" t="s">
        <v>128</v>
      </c>
      <c r="X192" s="90"/>
      <c r="Y192" s="90"/>
      <c r="Z192" s="90"/>
      <c r="AA192" s="90"/>
      <c r="AB192" s="90"/>
    </row>
    <row r="193" spans="1:28" ht="78.75" x14ac:dyDescent="0.2">
      <c r="A193" s="30" t="s">
        <v>86</v>
      </c>
      <c r="B193" s="152" t="s">
        <v>927</v>
      </c>
      <c r="C193" s="29" t="s">
        <v>928</v>
      </c>
      <c r="D193" s="27" t="s">
        <v>929</v>
      </c>
      <c r="E193" s="61" t="s">
        <v>930</v>
      </c>
      <c r="F193" s="73"/>
      <c r="G193" s="73"/>
      <c r="H193" s="72"/>
      <c r="I193" s="72"/>
      <c r="J193" s="72"/>
      <c r="K193" s="26" t="s">
        <v>215</v>
      </c>
      <c r="L193" s="30" t="s">
        <v>134</v>
      </c>
      <c r="M193" s="107" t="s">
        <v>946</v>
      </c>
      <c r="N193" s="108" t="s">
        <v>947</v>
      </c>
      <c r="O193" s="30" t="s">
        <v>134</v>
      </c>
      <c r="P193" s="31" t="s">
        <v>119</v>
      </c>
      <c r="Q193" s="31" t="s">
        <v>948</v>
      </c>
      <c r="R193" s="32" t="s">
        <v>949</v>
      </c>
      <c r="S193" s="32" t="s">
        <v>949</v>
      </c>
      <c r="T193" s="153">
        <v>1</v>
      </c>
      <c r="U193" s="109" t="s">
        <v>113</v>
      </c>
      <c r="V193" s="109" t="s">
        <v>113</v>
      </c>
      <c r="W193" s="30" t="s">
        <v>128</v>
      </c>
      <c r="X193" s="90"/>
      <c r="Y193" s="90"/>
      <c r="Z193" s="90"/>
      <c r="AA193" s="90"/>
      <c r="AB193" s="90"/>
    </row>
    <row r="194" spans="1:28" ht="90" x14ac:dyDescent="0.2">
      <c r="A194" s="30" t="s">
        <v>86</v>
      </c>
      <c r="B194" s="152" t="s">
        <v>927</v>
      </c>
      <c r="C194" s="29" t="s">
        <v>928</v>
      </c>
      <c r="D194" s="27" t="s">
        <v>929</v>
      </c>
      <c r="E194" s="61" t="s">
        <v>930</v>
      </c>
      <c r="F194" s="72"/>
      <c r="G194" s="72"/>
      <c r="H194" s="72"/>
      <c r="I194" s="72"/>
      <c r="J194" s="72"/>
      <c r="K194" s="26" t="s">
        <v>215</v>
      </c>
      <c r="L194" s="30" t="s">
        <v>188</v>
      </c>
      <c r="M194" s="107" t="s">
        <v>950</v>
      </c>
      <c r="N194" s="108" t="s">
        <v>951</v>
      </c>
      <c r="O194" s="30" t="s">
        <v>188</v>
      </c>
      <c r="P194" s="31" t="s">
        <v>119</v>
      </c>
      <c r="Q194" s="31" t="s">
        <v>952</v>
      </c>
      <c r="R194" s="32" t="s">
        <v>953</v>
      </c>
      <c r="S194" s="32" t="s">
        <v>953</v>
      </c>
      <c r="T194" s="153">
        <v>1</v>
      </c>
      <c r="U194" s="109" t="s">
        <v>113</v>
      </c>
      <c r="V194" s="109" t="s">
        <v>113</v>
      </c>
      <c r="W194" s="30" t="s">
        <v>128</v>
      </c>
      <c r="X194" s="90"/>
      <c r="Y194" s="90"/>
      <c r="Z194" s="90"/>
      <c r="AA194" s="90"/>
      <c r="AB194" s="90"/>
    </row>
    <row r="195" spans="1:28" ht="67.5" x14ac:dyDescent="0.2">
      <c r="A195" s="30" t="s">
        <v>86</v>
      </c>
      <c r="B195" s="152" t="s">
        <v>927</v>
      </c>
      <c r="C195" s="29" t="s">
        <v>928</v>
      </c>
      <c r="D195" s="27" t="s">
        <v>929</v>
      </c>
      <c r="E195" s="61" t="s">
        <v>930</v>
      </c>
      <c r="F195" s="74"/>
      <c r="G195" s="74"/>
      <c r="H195" s="74"/>
      <c r="I195" s="74"/>
      <c r="J195" s="74"/>
      <c r="K195" s="26" t="s">
        <v>215</v>
      </c>
      <c r="L195" s="30" t="s">
        <v>144</v>
      </c>
      <c r="M195" s="107" t="s">
        <v>954</v>
      </c>
      <c r="N195" s="108" t="s">
        <v>955</v>
      </c>
      <c r="O195" s="30" t="s">
        <v>144</v>
      </c>
      <c r="P195" s="31" t="s">
        <v>119</v>
      </c>
      <c r="Q195" s="31" t="s">
        <v>956</v>
      </c>
      <c r="R195" s="32" t="s">
        <v>953</v>
      </c>
      <c r="S195" s="32" t="s">
        <v>953</v>
      </c>
      <c r="T195" s="153">
        <v>0.13</v>
      </c>
      <c r="U195" s="109" t="s">
        <v>113</v>
      </c>
      <c r="V195" s="109" t="s">
        <v>113</v>
      </c>
      <c r="W195" s="31" t="s">
        <v>128</v>
      </c>
      <c r="X195" s="90"/>
      <c r="Y195" s="90"/>
      <c r="Z195" s="90"/>
      <c r="AA195" s="90"/>
      <c r="AB195" s="90"/>
    </row>
    <row r="196" spans="1:28" ht="112.5" x14ac:dyDescent="0.2">
      <c r="A196" s="30" t="s">
        <v>86</v>
      </c>
      <c r="B196" s="152" t="s">
        <v>927</v>
      </c>
      <c r="C196" s="29" t="s">
        <v>928</v>
      </c>
      <c r="D196" s="27" t="s">
        <v>929</v>
      </c>
      <c r="E196" s="61" t="s">
        <v>930</v>
      </c>
      <c r="F196" s="73"/>
      <c r="G196" s="73"/>
      <c r="H196" s="72"/>
      <c r="I196" s="72"/>
      <c r="J196" s="72"/>
      <c r="K196" s="26" t="s">
        <v>215</v>
      </c>
      <c r="L196" s="30" t="s">
        <v>188</v>
      </c>
      <c r="M196" s="107" t="s">
        <v>957</v>
      </c>
      <c r="N196" s="108" t="s">
        <v>958</v>
      </c>
      <c r="O196" s="30" t="s">
        <v>188</v>
      </c>
      <c r="P196" s="31" t="s">
        <v>119</v>
      </c>
      <c r="Q196" s="31" t="s">
        <v>959</v>
      </c>
      <c r="R196" s="32">
        <v>0.95</v>
      </c>
      <c r="S196" s="32">
        <v>0.95</v>
      </c>
      <c r="T196" s="153">
        <v>0.31</v>
      </c>
      <c r="U196" s="109" t="s">
        <v>113</v>
      </c>
      <c r="V196" s="109" t="s">
        <v>113</v>
      </c>
      <c r="W196" s="31" t="s">
        <v>128</v>
      </c>
      <c r="X196" s="90"/>
      <c r="Y196" s="90"/>
      <c r="Z196" s="90"/>
      <c r="AA196" s="90"/>
      <c r="AB196" s="90"/>
    </row>
    <row r="197" spans="1:28" ht="123.75" x14ac:dyDescent="0.2">
      <c r="A197" s="30" t="s">
        <v>86</v>
      </c>
      <c r="B197" s="152" t="s">
        <v>927</v>
      </c>
      <c r="C197" s="29" t="s">
        <v>928</v>
      </c>
      <c r="D197" s="27" t="s">
        <v>929</v>
      </c>
      <c r="E197" s="61" t="s">
        <v>930</v>
      </c>
      <c r="F197" s="73"/>
      <c r="G197" s="73"/>
      <c r="H197" s="72"/>
      <c r="I197" s="72"/>
      <c r="J197" s="72"/>
      <c r="K197" s="26" t="s">
        <v>215</v>
      </c>
      <c r="L197" s="30" t="s">
        <v>160</v>
      </c>
      <c r="M197" s="107" t="s">
        <v>960</v>
      </c>
      <c r="N197" s="108" t="s">
        <v>961</v>
      </c>
      <c r="O197" s="30" t="s">
        <v>160</v>
      </c>
      <c r="P197" s="31" t="s">
        <v>119</v>
      </c>
      <c r="Q197" s="31" t="s">
        <v>962</v>
      </c>
      <c r="R197" s="32">
        <v>1</v>
      </c>
      <c r="S197" s="32">
        <v>1</v>
      </c>
      <c r="T197" s="153">
        <v>0</v>
      </c>
      <c r="U197" s="109" t="s">
        <v>113</v>
      </c>
      <c r="V197" s="109" t="s">
        <v>113</v>
      </c>
      <c r="W197" s="31" t="s">
        <v>128</v>
      </c>
      <c r="X197" s="90"/>
      <c r="Y197" s="90"/>
      <c r="Z197" s="90"/>
      <c r="AA197" s="90"/>
      <c r="AB197" s="90"/>
    </row>
    <row r="198" spans="1:28" ht="67.5" x14ac:dyDescent="0.2">
      <c r="A198" s="30" t="s">
        <v>86</v>
      </c>
      <c r="B198" s="152" t="s">
        <v>927</v>
      </c>
      <c r="C198" s="29" t="s">
        <v>928</v>
      </c>
      <c r="D198" s="27" t="s">
        <v>929</v>
      </c>
      <c r="E198" s="61" t="s">
        <v>930</v>
      </c>
      <c r="F198" s="73"/>
      <c r="G198" s="73"/>
      <c r="H198" s="72"/>
      <c r="I198" s="72"/>
      <c r="J198" s="72"/>
      <c r="K198" s="30" t="s">
        <v>215</v>
      </c>
      <c r="L198" s="30" t="s">
        <v>188</v>
      </c>
      <c r="M198" s="107" t="s">
        <v>963</v>
      </c>
      <c r="N198" s="108" t="s">
        <v>964</v>
      </c>
      <c r="O198" s="30" t="s">
        <v>188</v>
      </c>
      <c r="P198" s="31" t="s">
        <v>119</v>
      </c>
      <c r="Q198" s="31" t="s">
        <v>965</v>
      </c>
      <c r="R198" s="32">
        <v>1</v>
      </c>
      <c r="S198" s="32">
        <v>1</v>
      </c>
      <c r="T198" s="153">
        <v>0</v>
      </c>
      <c r="U198" s="109" t="s">
        <v>113</v>
      </c>
      <c r="V198" s="109" t="s">
        <v>113</v>
      </c>
      <c r="W198" s="31" t="s">
        <v>128</v>
      </c>
      <c r="X198" s="90"/>
      <c r="Y198" s="90"/>
      <c r="Z198" s="90"/>
      <c r="AA198" s="90"/>
      <c r="AB198" s="90"/>
    </row>
    <row r="199" spans="1:28" x14ac:dyDescent="0.2">
      <c r="A199" s="154"/>
      <c r="B199" s="110"/>
      <c r="C199" s="155"/>
      <c r="D199" s="154"/>
      <c r="E199" s="155"/>
      <c r="F199" s="110"/>
      <c r="G199" s="110"/>
      <c r="H199" s="156"/>
      <c r="I199" s="156"/>
      <c r="J199" s="156"/>
      <c r="K199" s="154"/>
      <c r="L199" s="154"/>
      <c r="M199" s="157"/>
      <c r="N199" s="155"/>
      <c r="O199" s="154"/>
      <c r="P199" s="154"/>
      <c r="Q199" s="157"/>
      <c r="R199" s="155"/>
      <c r="S199" s="155"/>
      <c r="T199" s="158"/>
      <c r="U199" s="159"/>
      <c r="V199" s="159"/>
      <c r="W199" s="160"/>
      <c r="X199" s="90"/>
      <c r="Y199" s="90"/>
      <c r="Z199" s="90"/>
      <c r="AA199" s="90"/>
      <c r="AB199" s="90"/>
    </row>
    <row r="200" spans="1:28" ht="78.75" x14ac:dyDescent="0.2">
      <c r="A200" s="33" t="s">
        <v>86</v>
      </c>
      <c r="B200" s="33" t="s">
        <v>966</v>
      </c>
      <c r="C200" s="35" t="s">
        <v>967</v>
      </c>
      <c r="D200" s="22" t="s">
        <v>968</v>
      </c>
      <c r="E200" s="17" t="s">
        <v>969</v>
      </c>
      <c r="F200" s="48">
        <v>9038479</v>
      </c>
      <c r="G200" s="48">
        <v>10872848</v>
      </c>
      <c r="H200" s="48">
        <v>10817423</v>
      </c>
      <c r="I200" s="48">
        <v>10817423</v>
      </c>
      <c r="J200" s="48">
        <v>10817423</v>
      </c>
      <c r="K200" s="33" t="s">
        <v>215</v>
      </c>
      <c r="L200" s="51" t="s">
        <v>27</v>
      </c>
      <c r="M200" s="52" t="s">
        <v>970</v>
      </c>
      <c r="N200" s="52" t="s">
        <v>971</v>
      </c>
      <c r="O200" s="51" t="s">
        <v>27</v>
      </c>
      <c r="P200" s="33" t="s">
        <v>259</v>
      </c>
      <c r="Q200" s="36" t="s">
        <v>972</v>
      </c>
      <c r="R200" s="52" t="s">
        <v>178</v>
      </c>
      <c r="S200" s="52" t="s">
        <v>178</v>
      </c>
      <c r="T200" s="41">
        <v>0.9</v>
      </c>
      <c r="U200" s="45" t="s">
        <v>113</v>
      </c>
      <c r="V200" s="45" t="s">
        <v>113</v>
      </c>
      <c r="W200" s="33" t="s">
        <v>128</v>
      </c>
      <c r="X200" s="33" t="s">
        <v>128</v>
      </c>
      <c r="Y200" s="90"/>
      <c r="Z200" s="90"/>
      <c r="AA200" s="90"/>
      <c r="AB200" s="90"/>
    </row>
    <row r="201" spans="1:28" ht="112.5" x14ac:dyDescent="0.2">
      <c r="A201" s="33" t="s">
        <v>86</v>
      </c>
      <c r="B201" s="33" t="s">
        <v>966</v>
      </c>
      <c r="C201" s="35" t="s">
        <v>973</v>
      </c>
      <c r="D201" s="22" t="s">
        <v>968</v>
      </c>
      <c r="E201" s="17" t="s">
        <v>969</v>
      </c>
      <c r="F201" s="48"/>
      <c r="G201" s="48"/>
      <c r="H201" s="48"/>
      <c r="I201" s="48"/>
      <c r="J201" s="48"/>
      <c r="K201" s="33" t="s">
        <v>215</v>
      </c>
      <c r="L201" s="55" t="s">
        <v>28</v>
      </c>
      <c r="M201" s="52" t="s">
        <v>974</v>
      </c>
      <c r="N201" s="52" t="s">
        <v>975</v>
      </c>
      <c r="O201" s="55" t="s">
        <v>28</v>
      </c>
      <c r="P201" s="33" t="s">
        <v>260</v>
      </c>
      <c r="Q201" s="36" t="s">
        <v>976</v>
      </c>
      <c r="R201" s="57">
        <v>0.1</v>
      </c>
      <c r="S201" s="57">
        <v>0.1</v>
      </c>
      <c r="T201" s="43">
        <v>0.1</v>
      </c>
      <c r="U201" s="45" t="s">
        <v>113</v>
      </c>
      <c r="V201" s="45" t="s">
        <v>113</v>
      </c>
      <c r="W201" s="33" t="s">
        <v>128</v>
      </c>
      <c r="X201" s="33" t="s">
        <v>128</v>
      </c>
      <c r="Y201" s="90"/>
      <c r="Z201" s="90"/>
      <c r="AA201" s="90"/>
      <c r="AB201" s="90"/>
    </row>
    <row r="202" spans="1:28" ht="78.75" x14ac:dyDescent="0.2">
      <c r="A202" s="33" t="s">
        <v>86</v>
      </c>
      <c r="B202" s="33" t="s">
        <v>966</v>
      </c>
      <c r="C202" s="35" t="s">
        <v>973</v>
      </c>
      <c r="D202" s="22" t="s">
        <v>968</v>
      </c>
      <c r="E202" s="17" t="s">
        <v>969</v>
      </c>
      <c r="F202" s="48"/>
      <c r="G202" s="48"/>
      <c r="H202" s="48"/>
      <c r="I202" s="48"/>
      <c r="J202" s="48"/>
      <c r="K202" s="33" t="s">
        <v>215</v>
      </c>
      <c r="L202" s="51" t="s">
        <v>184</v>
      </c>
      <c r="M202" s="52" t="s">
        <v>977</v>
      </c>
      <c r="N202" s="52" t="s">
        <v>978</v>
      </c>
      <c r="O202" s="51" t="s">
        <v>184</v>
      </c>
      <c r="P202" s="33" t="s">
        <v>260</v>
      </c>
      <c r="Q202" s="36" t="s">
        <v>979</v>
      </c>
      <c r="R202" s="57">
        <v>0.8</v>
      </c>
      <c r="S202" s="57">
        <v>0.8</v>
      </c>
      <c r="T202" s="41">
        <v>0.75</v>
      </c>
      <c r="U202" s="45" t="s">
        <v>113</v>
      </c>
      <c r="V202" s="45" t="s">
        <v>113</v>
      </c>
      <c r="W202" s="33" t="s">
        <v>128</v>
      </c>
      <c r="X202" s="33"/>
      <c r="Y202" s="90"/>
      <c r="Z202" s="90"/>
      <c r="AA202" s="90"/>
      <c r="AB202" s="90"/>
    </row>
    <row r="203" spans="1:28" ht="67.5" x14ac:dyDescent="0.2">
      <c r="A203" s="33" t="s">
        <v>86</v>
      </c>
      <c r="B203" s="33" t="s">
        <v>966</v>
      </c>
      <c r="C203" s="35" t="s">
        <v>973</v>
      </c>
      <c r="D203" s="22" t="s">
        <v>968</v>
      </c>
      <c r="E203" s="17" t="s">
        <v>969</v>
      </c>
      <c r="F203" s="48"/>
      <c r="G203" s="48"/>
      <c r="H203" s="48"/>
      <c r="I203" s="48"/>
      <c r="J203" s="48"/>
      <c r="K203" s="33" t="s">
        <v>215</v>
      </c>
      <c r="L203" s="51" t="s">
        <v>188</v>
      </c>
      <c r="M203" s="52" t="s">
        <v>980</v>
      </c>
      <c r="N203" s="52" t="s">
        <v>981</v>
      </c>
      <c r="O203" s="51" t="s">
        <v>188</v>
      </c>
      <c r="P203" s="33" t="s">
        <v>259</v>
      </c>
      <c r="Q203" s="52" t="s">
        <v>982</v>
      </c>
      <c r="R203" s="57">
        <v>0.5</v>
      </c>
      <c r="S203" s="57">
        <v>0.5</v>
      </c>
      <c r="T203" s="41">
        <v>0.5</v>
      </c>
      <c r="U203" s="45" t="s">
        <v>113</v>
      </c>
      <c r="V203" s="45" t="s">
        <v>113</v>
      </c>
      <c r="W203" s="33" t="s">
        <v>128</v>
      </c>
      <c r="X203" s="33"/>
      <c r="Y203" s="90"/>
      <c r="Z203" s="90"/>
      <c r="AA203" s="90"/>
      <c r="AB203" s="90"/>
    </row>
    <row r="204" spans="1:28" ht="78.75" x14ac:dyDescent="0.2">
      <c r="A204" s="33" t="s">
        <v>86</v>
      </c>
      <c r="B204" s="33" t="s">
        <v>966</v>
      </c>
      <c r="C204" s="35" t="s">
        <v>973</v>
      </c>
      <c r="D204" s="22" t="s">
        <v>968</v>
      </c>
      <c r="E204" s="17" t="s">
        <v>969</v>
      </c>
      <c r="F204" s="48"/>
      <c r="G204" s="48"/>
      <c r="H204" s="48"/>
      <c r="I204" s="48"/>
      <c r="J204" s="48"/>
      <c r="K204" s="33" t="s">
        <v>215</v>
      </c>
      <c r="L204" s="51" t="s">
        <v>134</v>
      </c>
      <c r="M204" s="52" t="s">
        <v>983</v>
      </c>
      <c r="N204" s="52" t="s">
        <v>984</v>
      </c>
      <c r="O204" s="51" t="s">
        <v>134</v>
      </c>
      <c r="P204" s="33" t="s">
        <v>259</v>
      </c>
      <c r="Q204" s="52" t="s">
        <v>985</v>
      </c>
      <c r="R204" s="57">
        <v>0.8</v>
      </c>
      <c r="S204" s="57">
        <v>0.8</v>
      </c>
      <c r="T204" s="41">
        <v>0.7</v>
      </c>
      <c r="U204" s="45" t="s">
        <v>113</v>
      </c>
      <c r="V204" s="45" t="s">
        <v>113</v>
      </c>
      <c r="W204" s="33" t="s">
        <v>128</v>
      </c>
      <c r="X204" s="33"/>
      <c r="Y204" s="90"/>
      <c r="Z204" s="90"/>
      <c r="AA204" s="90"/>
      <c r="AB204" s="90"/>
    </row>
    <row r="205" spans="1:28" ht="90" x14ac:dyDescent="0.2">
      <c r="A205" s="33" t="s">
        <v>86</v>
      </c>
      <c r="B205" s="33" t="s">
        <v>966</v>
      </c>
      <c r="C205" s="35" t="s">
        <v>973</v>
      </c>
      <c r="D205" s="22" t="s">
        <v>968</v>
      </c>
      <c r="E205" s="17" t="s">
        <v>969</v>
      </c>
      <c r="F205" s="48"/>
      <c r="G205" s="48"/>
      <c r="H205" s="48"/>
      <c r="I205" s="48"/>
      <c r="J205" s="48"/>
      <c r="K205" s="33" t="s">
        <v>215</v>
      </c>
      <c r="L205" s="51" t="s">
        <v>188</v>
      </c>
      <c r="M205" s="35" t="s">
        <v>986</v>
      </c>
      <c r="N205" s="35" t="s">
        <v>987</v>
      </c>
      <c r="O205" s="51" t="s">
        <v>188</v>
      </c>
      <c r="P205" s="33" t="s">
        <v>259</v>
      </c>
      <c r="Q205" s="35" t="s">
        <v>988</v>
      </c>
      <c r="R205" s="37">
        <v>0.3</v>
      </c>
      <c r="S205" s="37">
        <v>0.3</v>
      </c>
      <c r="T205" s="41">
        <v>0.25</v>
      </c>
      <c r="U205" s="45" t="s">
        <v>113</v>
      </c>
      <c r="V205" s="45" t="s">
        <v>113</v>
      </c>
      <c r="W205" s="33" t="s">
        <v>128</v>
      </c>
      <c r="X205" s="33"/>
      <c r="Y205" s="90"/>
      <c r="Z205" s="90"/>
      <c r="AA205" s="90"/>
      <c r="AB205" s="90"/>
    </row>
    <row r="206" spans="1:28" ht="101.25" x14ac:dyDescent="0.2">
      <c r="A206" s="33" t="s">
        <v>86</v>
      </c>
      <c r="B206" s="33" t="s">
        <v>966</v>
      </c>
      <c r="C206" s="35" t="s">
        <v>973</v>
      </c>
      <c r="D206" s="22" t="s">
        <v>968</v>
      </c>
      <c r="E206" s="17" t="s">
        <v>969</v>
      </c>
      <c r="F206" s="48"/>
      <c r="G206" s="48"/>
      <c r="H206" s="48"/>
      <c r="I206" s="48"/>
      <c r="J206" s="48"/>
      <c r="K206" s="33" t="s">
        <v>215</v>
      </c>
      <c r="L206" s="51" t="s">
        <v>197</v>
      </c>
      <c r="M206" s="52" t="s">
        <v>989</v>
      </c>
      <c r="N206" s="52" t="s">
        <v>199</v>
      </c>
      <c r="O206" s="51" t="s">
        <v>197</v>
      </c>
      <c r="P206" s="33" t="s">
        <v>259</v>
      </c>
      <c r="Q206" s="52" t="s">
        <v>990</v>
      </c>
      <c r="R206" s="57">
        <v>0.2</v>
      </c>
      <c r="S206" s="57">
        <v>0.2</v>
      </c>
      <c r="T206" s="41">
        <v>0.2</v>
      </c>
      <c r="U206" s="45" t="s">
        <v>113</v>
      </c>
      <c r="V206" s="45" t="s">
        <v>113</v>
      </c>
      <c r="W206" s="33" t="s">
        <v>128</v>
      </c>
      <c r="X206" s="33"/>
      <c r="Y206" s="90"/>
      <c r="Z206" s="90"/>
      <c r="AA206" s="90"/>
      <c r="AB206" s="90"/>
    </row>
    <row r="207" spans="1:28" ht="67.5" x14ac:dyDescent="0.2">
      <c r="A207" s="33" t="s">
        <v>86</v>
      </c>
      <c r="B207" s="33" t="s">
        <v>966</v>
      </c>
      <c r="C207" s="35" t="s">
        <v>973</v>
      </c>
      <c r="D207" s="22" t="s">
        <v>968</v>
      </c>
      <c r="E207" s="17" t="s">
        <v>969</v>
      </c>
      <c r="F207" s="33"/>
      <c r="G207" s="33"/>
      <c r="H207" s="33"/>
      <c r="I207" s="33"/>
      <c r="J207" s="33"/>
      <c r="K207" s="33" t="s">
        <v>215</v>
      </c>
      <c r="L207" s="51" t="s">
        <v>144</v>
      </c>
      <c r="M207" s="52" t="s">
        <v>991</v>
      </c>
      <c r="N207" s="52" t="s">
        <v>992</v>
      </c>
      <c r="O207" s="51" t="s">
        <v>144</v>
      </c>
      <c r="P207" s="33" t="s">
        <v>259</v>
      </c>
      <c r="Q207" s="52" t="s">
        <v>993</v>
      </c>
      <c r="R207" s="57">
        <v>0.4</v>
      </c>
      <c r="S207" s="57">
        <v>0.4</v>
      </c>
      <c r="T207" s="41">
        <v>0.4</v>
      </c>
      <c r="U207" s="45" t="s">
        <v>113</v>
      </c>
      <c r="V207" s="45" t="s">
        <v>113</v>
      </c>
      <c r="W207" s="33" t="s">
        <v>128</v>
      </c>
      <c r="X207" s="33"/>
      <c r="Y207" s="90"/>
      <c r="Z207" s="90"/>
      <c r="AA207" s="90"/>
      <c r="AB207" s="90"/>
    </row>
    <row r="208" spans="1:28" ht="67.5" x14ac:dyDescent="0.2">
      <c r="A208" s="33" t="s">
        <v>86</v>
      </c>
      <c r="B208" s="33" t="s">
        <v>966</v>
      </c>
      <c r="C208" s="35" t="s">
        <v>973</v>
      </c>
      <c r="D208" s="22" t="s">
        <v>968</v>
      </c>
      <c r="E208" s="17" t="s">
        <v>969</v>
      </c>
      <c r="F208" s="33"/>
      <c r="G208" s="33"/>
      <c r="H208" s="33"/>
      <c r="I208" s="33"/>
      <c r="J208" s="33"/>
      <c r="K208" s="33" t="s">
        <v>215</v>
      </c>
      <c r="L208" s="51" t="s">
        <v>188</v>
      </c>
      <c r="M208" s="52" t="s">
        <v>994</v>
      </c>
      <c r="N208" s="52" t="s">
        <v>204</v>
      </c>
      <c r="O208" s="51" t="s">
        <v>188</v>
      </c>
      <c r="P208" s="33" t="s">
        <v>147</v>
      </c>
      <c r="Q208" s="52" t="s">
        <v>995</v>
      </c>
      <c r="R208" s="57">
        <v>1</v>
      </c>
      <c r="S208" s="57">
        <v>1</v>
      </c>
      <c r="T208" s="41">
        <v>0.8</v>
      </c>
      <c r="U208" s="45" t="s">
        <v>113</v>
      </c>
      <c r="V208" s="45" t="s">
        <v>113</v>
      </c>
      <c r="W208" s="33" t="s">
        <v>128</v>
      </c>
      <c r="X208" s="33"/>
      <c r="Y208" s="90"/>
      <c r="Z208" s="90"/>
      <c r="AA208" s="90"/>
      <c r="AB208" s="90"/>
    </row>
    <row r="209" spans="1:28" ht="78.75" x14ac:dyDescent="0.2">
      <c r="A209" s="33" t="s">
        <v>86</v>
      </c>
      <c r="B209" s="33" t="s">
        <v>966</v>
      </c>
      <c r="C209" s="35" t="s">
        <v>973</v>
      </c>
      <c r="D209" s="22" t="s">
        <v>968</v>
      </c>
      <c r="E209" s="17" t="s">
        <v>969</v>
      </c>
      <c r="F209" s="33"/>
      <c r="G209" s="33"/>
      <c r="H209" s="33"/>
      <c r="I209" s="33"/>
      <c r="J209" s="33"/>
      <c r="K209" s="33" t="s">
        <v>215</v>
      </c>
      <c r="L209" s="51" t="s">
        <v>197</v>
      </c>
      <c r="M209" s="52" t="s">
        <v>996</v>
      </c>
      <c r="N209" s="52" t="s">
        <v>997</v>
      </c>
      <c r="O209" s="51" t="s">
        <v>197</v>
      </c>
      <c r="P209" s="33" t="s">
        <v>259</v>
      </c>
      <c r="Q209" s="52" t="s">
        <v>998</v>
      </c>
      <c r="R209" s="57">
        <v>1</v>
      </c>
      <c r="S209" s="57">
        <v>1</v>
      </c>
      <c r="T209" s="41">
        <v>1</v>
      </c>
      <c r="U209" s="45" t="s">
        <v>113</v>
      </c>
      <c r="V209" s="45" t="s">
        <v>113</v>
      </c>
      <c r="W209" s="33" t="s">
        <v>128</v>
      </c>
      <c r="X209" s="33"/>
      <c r="Y209" s="90"/>
      <c r="Z209" s="90"/>
      <c r="AA209" s="90"/>
      <c r="AB209" s="90"/>
    </row>
    <row r="210" spans="1:28" ht="56.25" x14ac:dyDescent="0.2">
      <c r="A210" s="33" t="s">
        <v>86</v>
      </c>
      <c r="B210" s="33" t="s">
        <v>966</v>
      </c>
      <c r="C210" s="35" t="s">
        <v>973</v>
      </c>
      <c r="D210" s="22" t="s">
        <v>968</v>
      </c>
      <c r="E210" s="17" t="s">
        <v>969</v>
      </c>
      <c r="F210" s="33"/>
      <c r="G210" s="33"/>
      <c r="H210" s="33"/>
      <c r="I210" s="33"/>
      <c r="J210" s="33"/>
      <c r="K210" s="33" t="s">
        <v>215</v>
      </c>
      <c r="L210" s="51" t="s">
        <v>160</v>
      </c>
      <c r="M210" s="52" t="s">
        <v>999</v>
      </c>
      <c r="N210" s="52" t="s">
        <v>209</v>
      </c>
      <c r="O210" s="51" t="s">
        <v>160</v>
      </c>
      <c r="P210" s="33" t="s">
        <v>259</v>
      </c>
      <c r="Q210" s="52" t="s">
        <v>1000</v>
      </c>
      <c r="R210" s="57">
        <v>0.5</v>
      </c>
      <c r="S210" s="57">
        <v>0.5</v>
      </c>
      <c r="T210" s="41">
        <v>0.5</v>
      </c>
      <c r="U210" s="45" t="s">
        <v>113</v>
      </c>
      <c r="V210" s="45" t="s">
        <v>113</v>
      </c>
      <c r="W210" s="33" t="s">
        <v>128</v>
      </c>
      <c r="X210" s="33"/>
      <c r="Y210" s="90"/>
      <c r="Z210" s="90"/>
      <c r="AA210" s="90"/>
      <c r="AB210" s="90"/>
    </row>
    <row r="211" spans="1:28" ht="146.25" x14ac:dyDescent="0.2">
      <c r="A211" s="33" t="s">
        <v>86</v>
      </c>
      <c r="B211" s="33" t="s">
        <v>966</v>
      </c>
      <c r="C211" s="35" t="s">
        <v>973</v>
      </c>
      <c r="D211" s="22" t="s">
        <v>968</v>
      </c>
      <c r="E211" s="17" t="s">
        <v>969</v>
      </c>
      <c r="F211" s="33"/>
      <c r="G211" s="33"/>
      <c r="H211" s="33"/>
      <c r="I211" s="33"/>
      <c r="J211" s="33"/>
      <c r="K211" s="33" t="s">
        <v>215</v>
      </c>
      <c r="L211" s="51" t="s">
        <v>188</v>
      </c>
      <c r="M211" s="35" t="s">
        <v>1001</v>
      </c>
      <c r="N211" s="35" t="s">
        <v>1002</v>
      </c>
      <c r="O211" s="51" t="s">
        <v>188</v>
      </c>
      <c r="P211" s="33" t="s">
        <v>259</v>
      </c>
      <c r="Q211" s="35" t="s">
        <v>1003</v>
      </c>
      <c r="R211" s="37">
        <v>0.5</v>
      </c>
      <c r="S211" s="37">
        <v>0.5</v>
      </c>
      <c r="T211" s="41">
        <v>0.5</v>
      </c>
      <c r="U211" s="45" t="s">
        <v>113</v>
      </c>
      <c r="V211" s="45" t="s">
        <v>113</v>
      </c>
      <c r="W211" s="33" t="s">
        <v>128</v>
      </c>
      <c r="X211" s="33"/>
      <c r="Y211" s="90"/>
      <c r="Z211" s="90"/>
      <c r="AA211" s="90"/>
      <c r="AB211" s="90"/>
    </row>
    <row r="212" spans="1:28" ht="101.25" x14ac:dyDescent="0.2">
      <c r="A212" s="33" t="s">
        <v>86</v>
      </c>
      <c r="B212" s="33" t="s">
        <v>966</v>
      </c>
      <c r="C212" s="35" t="s">
        <v>973</v>
      </c>
      <c r="D212" s="22" t="s">
        <v>968</v>
      </c>
      <c r="E212" s="17" t="s">
        <v>969</v>
      </c>
      <c r="F212" s="33"/>
      <c r="G212" s="33"/>
      <c r="H212" s="33"/>
      <c r="I212" s="33"/>
      <c r="J212" s="33"/>
      <c r="K212" s="33" t="s">
        <v>215</v>
      </c>
      <c r="L212" s="51" t="s">
        <v>197</v>
      </c>
      <c r="M212" s="35" t="s">
        <v>1004</v>
      </c>
      <c r="N212" s="35" t="s">
        <v>1005</v>
      </c>
      <c r="O212" s="51" t="s">
        <v>197</v>
      </c>
      <c r="P212" s="33" t="s">
        <v>259</v>
      </c>
      <c r="Q212" s="35" t="s">
        <v>1006</v>
      </c>
      <c r="R212" s="37">
        <v>0.3</v>
      </c>
      <c r="S212" s="37">
        <v>0.3</v>
      </c>
      <c r="T212" s="41">
        <v>0.3</v>
      </c>
      <c r="U212" s="45" t="s">
        <v>113</v>
      </c>
      <c r="V212" s="45" t="s">
        <v>113</v>
      </c>
      <c r="W212" s="33" t="s">
        <v>128</v>
      </c>
      <c r="X212" s="33"/>
      <c r="Y212" s="90"/>
      <c r="Z212" s="90"/>
      <c r="AA212" s="90"/>
      <c r="AB212" s="90"/>
    </row>
    <row r="213" spans="1:28" x14ac:dyDescent="0.2">
      <c r="A213" s="110"/>
      <c r="B213" s="110"/>
      <c r="C213" s="110"/>
      <c r="D213" s="110"/>
      <c r="E213" s="110"/>
      <c r="F213" s="110"/>
      <c r="G213" s="110"/>
      <c r="H213" s="110"/>
      <c r="I213" s="110"/>
      <c r="J213" s="110"/>
      <c r="K213" s="110"/>
      <c r="L213" s="110"/>
      <c r="M213" s="110"/>
      <c r="N213" s="110"/>
      <c r="O213" s="110"/>
      <c r="P213" s="110"/>
      <c r="Q213" s="110"/>
      <c r="R213" s="110"/>
      <c r="S213" s="110"/>
      <c r="T213" s="110"/>
      <c r="U213" s="110"/>
      <c r="V213" s="110"/>
      <c r="W213" s="110"/>
      <c r="X213" s="161"/>
      <c r="Y213" s="90"/>
      <c r="Z213" s="90"/>
      <c r="AA213" s="90"/>
      <c r="AB213" s="90"/>
    </row>
    <row r="214" spans="1:28" ht="101.25" x14ac:dyDescent="0.2">
      <c r="A214" s="33" t="s">
        <v>86</v>
      </c>
      <c r="B214" s="76" t="s">
        <v>1007</v>
      </c>
      <c r="C214" s="111" t="s">
        <v>1008</v>
      </c>
      <c r="D214" s="45" t="s">
        <v>1009</v>
      </c>
      <c r="E214" s="82" t="s">
        <v>1010</v>
      </c>
      <c r="F214" s="75">
        <v>5762378</v>
      </c>
      <c r="G214" s="75">
        <v>4119806</v>
      </c>
      <c r="H214" s="75">
        <v>3893588</v>
      </c>
      <c r="I214" s="75">
        <v>3893588</v>
      </c>
      <c r="J214" s="75">
        <v>3893588</v>
      </c>
      <c r="K214" s="45" t="s">
        <v>215</v>
      </c>
      <c r="L214" s="51" t="s">
        <v>27</v>
      </c>
      <c r="M214" s="17" t="s">
        <v>1011</v>
      </c>
      <c r="N214" s="36" t="s">
        <v>1012</v>
      </c>
      <c r="O214" s="51" t="s">
        <v>27</v>
      </c>
      <c r="P214" s="62" t="s">
        <v>119</v>
      </c>
      <c r="Q214" s="63" t="s">
        <v>1013</v>
      </c>
      <c r="R214" s="66">
        <v>0.5</v>
      </c>
      <c r="S214" s="36" t="s">
        <v>1014</v>
      </c>
      <c r="T214" s="64">
        <v>1</v>
      </c>
      <c r="U214" s="76" t="s">
        <v>113</v>
      </c>
      <c r="V214" s="76" t="s">
        <v>113</v>
      </c>
      <c r="W214" s="36" t="s">
        <v>1015</v>
      </c>
      <c r="X214" s="90"/>
      <c r="Y214" s="90"/>
      <c r="Z214" s="90"/>
      <c r="AA214" s="90"/>
      <c r="AB214" s="90"/>
    </row>
    <row r="215" spans="1:28" ht="135" x14ac:dyDescent="0.2">
      <c r="A215" s="33" t="s">
        <v>86</v>
      </c>
      <c r="B215" s="76" t="s">
        <v>1007</v>
      </c>
      <c r="C215" s="111" t="s">
        <v>1008</v>
      </c>
      <c r="D215" s="45" t="s">
        <v>1009</v>
      </c>
      <c r="E215" s="82" t="s">
        <v>1010</v>
      </c>
      <c r="F215" s="76"/>
      <c r="G215" s="76"/>
      <c r="H215" s="76"/>
      <c r="I215" s="76"/>
      <c r="J215" s="76"/>
      <c r="K215" s="45" t="s">
        <v>215</v>
      </c>
      <c r="L215" s="51" t="s">
        <v>116</v>
      </c>
      <c r="M215" s="62" t="s">
        <v>1016</v>
      </c>
      <c r="N215" s="36" t="s">
        <v>1017</v>
      </c>
      <c r="O215" s="51" t="s">
        <v>116</v>
      </c>
      <c r="P215" s="62" t="s">
        <v>119</v>
      </c>
      <c r="Q215" s="63" t="s">
        <v>1018</v>
      </c>
      <c r="R215" s="66">
        <v>0.8</v>
      </c>
      <c r="S215" s="36" t="s">
        <v>1019</v>
      </c>
      <c r="T215" s="64">
        <v>1</v>
      </c>
      <c r="U215" s="76" t="s">
        <v>113</v>
      </c>
      <c r="V215" s="76" t="s">
        <v>113</v>
      </c>
      <c r="W215" s="36" t="s">
        <v>1020</v>
      </c>
      <c r="X215" s="90"/>
      <c r="Y215" s="90"/>
      <c r="Z215" s="90"/>
      <c r="AA215" s="90"/>
      <c r="AB215" s="90"/>
    </row>
    <row r="216" spans="1:28" ht="101.25" x14ac:dyDescent="0.2">
      <c r="A216" s="33" t="s">
        <v>86</v>
      </c>
      <c r="B216" s="76" t="s">
        <v>1007</v>
      </c>
      <c r="C216" s="111" t="s">
        <v>1008</v>
      </c>
      <c r="D216" s="45" t="s">
        <v>1009</v>
      </c>
      <c r="E216" s="82" t="s">
        <v>1010</v>
      </c>
      <c r="F216" s="76"/>
      <c r="G216" s="76"/>
      <c r="H216" s="76"/>
      <c r="I216" s="76"/>
      <c r="J216" s="76"/>
      <c r="K216" s="45" t="s">
        <v>215</v>
      </c>
      <c r="L216" s="55" t="s">
        <v>184</v>
      </c>
      <c r="M216" s="62" t="s">
        <v>1021</v>
      </c>
      <c r="N216" s="36" t="s">
        <v>1022</v>
      </c>
      <c r="O216" s="55" t="s">
        <v>184</v>
      </c>
      <c r="P216" s="62" t="s">
        <v>1023</v>
      </c>
      <c r="Q216" s="63" t="s">
        <v>1024</v>
      </c>
      <c r="R216" s="67">
        <v>0.6</v>
      </c>
      <c r="S216" s="36" t="s">
        <v>1025</v>
      </c>
      <c r="T216" s="64">
        <v>1</v>
      </c>
      <c r="U216" s="76" t="s">
        <v>113</v>
      </c>
      <c r="V216" s="76" t="s">
        <v>113</v>
      </c>
      <c r="W216" s="36" t="s">
        <v>1026</v>
      </c>
      <c r="X216" s="90"/>
      <c r="Y216" s="90"/>
      <c r="Z216" s="90"/>
      <c r="AA216" s="90"/>
      <c r="AB216" s="90"/>
    </row>
    <row r="217" spans="1:28" ht="101.25" x14ac:dyDescent="0.2">
      <c r="A217" s="33" t="s">
        <v>86</v>
      </c>
      <c r="B217" s="76" t="s">
        <v>1007</v>
      </c>
      <c r="C217" s="111" t="s">
        <v>1008</v>
      </c>
      <c r="D217" s="45" t="s">
        <v>1009</v>
      </c>
      <c r="E217" s="82" t="s">
        <v>1010</v>
      </c>
      <c r="F217" s="76"/>
      <c r="G217" s="76"/>
      <c r="H217" s="76"/>
      <c r="I217" s="76"/>
      <c r="J217" s="76"/>
      <c r="K217" s="45" t="s">
        <v>215</v>
      </c>
      <c r="L217" s="51" t="s">
        <v>188</v>
      </c>
      <c r="M217" s="62" t="s">
        <v>1027</v>
      </c>
      <c r="N217" s="36" t="s">
        <v>1028</v>
      </c>
      <c r="O217" s="51" t="s">
        <v>188</v>
      </c>
      <c r="P217" s="62" t="s">
        <v>119</v>
      </c>
      <c r="Q217" s="63" t="s">
        <v>1029</v>
      </c>
      <c r="R217" s="66">
        <v>0.65</v>
      </c>
      <c r="S217" s="36" t="s">
        <v>1030</v>
      </c>
      <c r="T217" s="64">
        <v>1</v>
      </c>
      <c r="U217" s="76" t="s">
        <v>113</v>
      </c>
      <c r="V217" s="76" t="s">
        <v>113</v>
      </c>
      <c r="W217" s="36" t="s">
        <v>1031</v>
      </c>
      <c r="X217" s="90"/>
      <c r="Y217" s="90"/>
      <c r="Z217" s="90"/>
      <c r="AA217" s="90"/>
      <c r="AB217" s="90"/>
    </row>
    <row r="218" spans="1:28" ht="101.25" x14ac:dyDescent="0.2">
      <c r="A218" s="33" t="s">
        <v>86</v>
      </c>
      <c r="B218" s="76" t="s">
        <v>1007</v>
      </c>
      <c r="C218" s="111" t="s">
        <v>1008</v>
      </c>
      <c r="D218" s="45" t="s">
        <v>1009</v>
      </c>
      <c r="E218" s="82" t="s">
        <v>1010</v>
      </c>
      <c r="F218" s="76"/>
      <c r="G218" s="76"/>
      <c r="H218" s="76"/>
      <c r="I218" s="76"/>
      <c r="J218" s="76"/>
      <c r="K218" s="45" t="s">
        <v>215</v>
      </c>
      <c r="L218" s="51" t="s">
        <v>197</v>
      </c>
      <c r="M218" s="62" t="s">
        <v>1032</v>
      </c>
      <c r="N218" s="36" t="s">
        <v>1033</v>
      </c>
      <c r="O218" s="51" t="s">
        <v>197</v>
      </c>
      <c r="P218" s="62" t="s">
        <v>119</v>
      </c>
      <c r="Q218" s="63" t="s">
        <v>1034</v>
      </c>
      <c r="R218" s="66">
        <v>0.7</v>
      </c>
      <c r="S218" s="36" t="s">
        <v>1035</v>
      </c>
      <c r="T218" s="64">
        <v>1</v>
      </c>
      <c r="U218" s="76" t="s">
        <v>113</v>
      </c>
      <c r="V218" s="76" t="s">
        <v>113</v>
      </c>
      <c r="W218" s="36" t="s">
        <v>1036</v>
      </c>
      <c r="X218" s="90"/>
      <c r="Y218" s="90"/>
      <c r="Z218" s="90"/>
      <c r="AA218" s="90"/>
      <c r="AB218" s="90"/>
    </row>
    <row r="219" spans="1:28" ht="101.25" x14ac:dyDescent="0.2">
      <c r="A219" s="33" t="s">
        <v>86</v>
      </c>
      <c r="B219" s="76" t="s">
        <v>1007</v>
      </c>
      <c r="C219" s="111" t="s">
        <v>1008</v>
      </c>
      <c r="D219" s="45" t="s">
        <v>1009</v>
      </c>
      <c r="E219" s="82" t="s">
        <v>1010</v>
      </c>
      <c r="F219" s="76"/>
      <c r="G219" s="76"/>
      <c r="H219" s="76"/>
      <c r="I219" s="76"/>
      <c r="J219" s="76"/>
      <c r="K219" s="45" t="s">
        <v>215</v>
      </c>
      <c r="L219" s="55" t="s">
        <v>134</v>
      </c>
      <c r="M219" s="17" t="s">
        <v>1037</v>
      </c>
      <c r="N219" s="36" t="s">
        <v>1038</v>
      </c>
      <c r="O219" s="55" t="s">
        <v>134</v>
      </c>
      <c r="P219" s="62" t="s">
        <v>119</v>
      </c>
      <c r="Q219" s="63" t="s">
        <v>1039</v>
      </c>
      <c r="R219" s="41">
        <v>0.6</v>
      </c>
      <c r="S219" s="36" t="s">
        <v>1040</v>
      </c>
      <c r="T219" s="64">
        <v>0.8</v>
      </c>
      <c r="U219" s="76" t="s">
        <v>113</v>
      </c>
      <c r="V219" s="76" t="s">
        <v>113</v>
      </c>
      <c r="W219" s="36" t="s">
        <v>1041</v>
      </c>
      <c r="X219" s="90"/>
      <c r="Y219" s="90"/>
      <c r="Z219" s="90"/>
      <c r="AA219" s="90"/>
      <c r="AB219" s="90"/>
    </row>
    <row r="220" spans="1:28" ht="101.25" x14ac:dyDescent="0.2">
      <c r="A220" s="33" t="s">
        <v>86</v>
      </c>
      <c r="B220" s="76" t="s">
        <v>1007</v>
      </c>
      <c r="C220" s="111" t="s">
        <v>1008</v>
      </c>
      <c r="D220" s="45" t="s">
        <v>1009</v>
      </c>
      <c r="E220" s="82" t="s">
        <v>1010</v>
      </c>
      <c r="F220" s="76"/>
      <c r="G220" s="76"/>
      <c r="H220" s="76"/>
      <c r="I220" s="76"/>
      <c r="J220" s="76"/>
      <c r="K220" s="45" t="s">
        <v>215</v>
      </c>
      <c r="L220" s="51" t="s">
        <v>188</v>
      </c>
      <c r="M220" s="17" t="s">
        <v>1042</v>
      </c>
      <c r="N220" s="36" t="s">
        <v>1043</v>
      </c>
      <c r="O220" s="51" t="s">
        <v>188</v>
      </c>
      <c r="P220" s="62" t="s">
        <v>119</v>
      </c>
      <c r="Q220" s="65" t="s">
        <v>1044</v>
      </c>
      <c r="R220" s="37">
        <v>0.3</v>
      </c>
      <c r="S220" s="36" t="s">
        <v>1045</v>
      </c>
      <c r="T220" s="64">
        <v>1</v>
      </c>
      <c r="U220" s="76" t="s">
        <v>113</v>
      </c>
      <c r="V220" s="76" t="s">
        <v>113</v>
      </c>
      <c r="W220" s="36" t="s">
        <v>1046</v>
      </c>
      <c r="X220" s="90"/>
      <c r="Y220" s="90"/>
      <c r="Z220" s="90"/>
      <c r="AA220" s="90"/>
      <c r="AB220" s="90"/>
    </row>
    <row r="221" spans="1:28" ht="112.5" x14ac:dyDescent="0.2">
      <c r="A221" s="33" t="s">
        <v>86</v>
      </c>
      <c r="B221" s="76" t="s">
        <v>1007</v>
      </c>
      <c r="C221" s="111" t="s">
        <v>1008</v>
      </c>
      <c r="D221" s="45" t="s">
        <v>1009</v>
      </c>
      <c r="E221" s="82" t="s">
        <v>1010</v>
      </c>
      <c r="F221" s="76"/>
      <c r="G221" s="76"/>
      <c r="H221" s="76"/>
      <c r="I221" s="76"/>
      <c r="J221" s="76"/>
      <c r="K221" s="45" t="s">
        <v>215</v>
      </c>
      <c r="L221" s="51" t="s">
        <v>197</v>
      </c>
      <c r="M221" s="17" t="s">
        <v>1047</v>
      </c>
      <c r="N221" s="36" t="s">
        <v>1048</v>
      </c>
      <c r="O221" s="51" t="s">
        <v>197</v>
      </c>
      <c r="P221" s="62" t="s">
        <v>119</v>
      </c>
      <c r="Q221" s="65" t="s">
        <v>1049</v>
      </c>
      <c r="R221" s="37">
        <v>0.1</v>
      </c>
      <c r="S221" s="36" t="s">
        <v>1050</v>
      </c>
      <c r="T221" s="64">
        <v>1</v>
      </c>
      <c r="U221" s="76" t="s">
        <v>113</v>
      </c>
      <c r="V221" s="76" t="s">
        <v>113</v>
      </c>
      <c r="W221" s="36" t="s">
        <v>1051</v>
      </c>
      <c r="X221" s="90"/>
      <c r="Y221" s="90"/>
      <c r="Z221" s="90"/>
      <c r="AA221" s="90"/>
      <c r="AB221" s="90"/>
    </row>
    <row r="222" spans="1:28" ht="101.25" x14ac:dyDescent="0.2">
      <c r="A222" s="33" t="s">
        <v>86</v>
      </c>
      <c r="B222" s="76" t="s">
        <v>1007</v>
      </c>
      <c r="C222" s="111" t="s">
        <v>1008</v>
      </c>
      <c r="D222" s="45" t="s">
        <v>1009</v>
      </c>
      <c r="E222" s="82" t="s">
        <v>1010</v>
      </c>
      <c r="F222" s="76"/>
      <c r="G222" s="76"/>
      <c r="H222" s="76"/>
      <c r="I222" s="76"/>
      <c r="J222" s="76"/>
      <c r="K222" s="45" t="s">
        <v>215</v>
      </c>
      <c r="L222" s="51" t="s">
        <v>144</v>
      </c>
      <c r="M222" s="17" t="s">
        <v>1052</v>
      </c>
      <c r="N222" s="36" t="s">
        <v>1053</v>
      </c>
      <c r="O222" s="51" t="s">
        <v>144</v>
      </c>
      <c r="P222" s="62" t="s">
        <v>187</v>
      </c>
      <c r="Q222" s="65" t="s">
        <v>1054</v>
      </c>
      <c r="R222" s="37">
        <v>0.75</v>
      </c>
      <c r="S222" s="36" t="s">
        <v>1055</v>
      </c>
      <c r="T222" s="64">
        <v>1</v>
      </c>
      <c r="U222" s="76" t="s">
        <v>113</v>
      </c>
      <c r="V222" s="76" t="s">
        <v>113</v>
      </c>
      <c r="W222" s="36" t="s">
        <v>1056</v>
      </c>
      <c r="X222" s="90"/>
      <c r="Y222" s="90"/>
      <c r="Z222" s="90"/>
      <c r="AA222" s="90"/>
      <c r="AB222" s="90"/>
    </row>
    <row r="223" spans="1:28" ht="101.25" x14ac:dyDescent="0.2">
      <c r="A223" s="33" t="s">
        <v>86</v>
      </c>
      <c r="B223" s="76" t="s">
        <v>1007</v>
      </c>
      <c r="C223" s="111" t="s">
        <v>1008</v>
      </c>
      <c r="D223" s="45" t="s">
        <v>1009</v>
      </c>
      <c r="E223" s="82" t="s">
        <v>1010</v>
      </c>
      <c r="F223" s="76"/>
      <c r="G223" s="76"/>
      <c r="H223" s="76"/>
      <c r="I223" s="76"/>
      <c r="J223" s="76"/>
      <c r="K223" s="45" t="s">
        <v>215</v>
      </c>
      <c r="L223" s="51" t="s">
        <v>188</v>
      </c>
      <c r="M223" s="17" t="s">
        <v>1057</v>
      </c>
      <c r="N223" s="36" t="s">
        <v>1058</v>
      </c>
      <c r="O223" s="51" t="s">
        <v>188</v>
      </c>
      <c r="P223" s="62" t="s">
        <v>119</v>
      </c>
      <c r="Q223" s="65" t="s">
        <v>1059</v>
      </c>
      <c r="R223" s="37">
        <v>0.7</v>
      </c>
      <c r="S223" s="36" t="s">
        <v>1060</v>
      </c>
      <c r="T223" s="64">
        <v>1</v>
      </c>
      <c r="U223" s="76" t="s">
        <v>113</v>
      </c>
      <c r="V223" s="76" t="s">
        <v>113</v>
      </c>
      <c r="W223" s="36" t="s">
        <v>1061</v>
      </c>
      <c r="X223" s="90"/>
      <c r="Y223" s="90"/>
      <c r="Z223" s="90"/>
      <c r="AA223" s="90"/>
      <c r="AB223" s="90"/>
    </row>
    <row r="224" spans="1:28" ht="123.75" x14ac:dyDescent="0.2">
      <c r="A224" s="33" t="s">
        <v>86</v>
      </c>
      <c r="B224" s="76" t="s">
        <v>1007</v>
      </c>
      <c r="C224" s="111" t="s">
        <v>1008</v>
      </c>
      <c r="D224" s="45" t="s">
        <v>1009</v>
      </c>
      <c r="E224" s="82" t="s">
        <v>1010</v>
      </c>
      <c r="F224" s="76"/>
      <c r="G224" s="76"/>
      <c r="H224" s="76"/>
      <c r="I224" s="76"/>
      <c r="J224" s="76"/>
      <c r="K224" s="45" t="s">
        <v>215</v>
      </c>
      <c r="L224" s="51" t="s">
        <v>197</v>
      </c>
      <c r="M224" s="17" t="s">
        <v>1062</v>
      </c>
      <c r="N224" s="36" t="s">
        <v>1063</v>
      </c>
      <c r="O224" s="51" t="s">
        <v>197</v>
      </c>
      <c r="P224" s="62" t="s">
        <v>1064</v>
      </c>
      <c r="Q224" s="65" t="s">
        <v>1065</v>
      </c>
      <c r="R224" s="37">
        <v>0.7</v>
      </c>
      <c r="S224" s="36" t="s">
        <v>1066</v>
      </c>
      <c r="T224" s="64">
        <v>1</v>
      </c>
      <c r="U224" s="76" t="s">
        <v>113</v>
      </c>
      <c r="V224" s="76" t="s">
        <v>113</v>
      </c>
      <c r="W224" s="36" t="s">
        <v>1067</v>
      </c>
      <c r="X224" s="90"/>
      <c r="Y224" s="90"/>
      <c r="Z224" s="90"/>
      <c r="AA224" s="90"/>
      <c r="AB224" s="90"/>
    </row>
    <row r="225" spans="1:28" ht="101.25" x14ac:dyDescent="0.2">
      <c r="A225" s="33" t="s">
        <v>86</v>
      </c>
      <c r="B225" s="76" t="s">
        <v>1068</v>
      </c>
      <c r="C225" s="111" t="s">
        <v>1008</v>
      </c>
      <c r="D225" s="45" t="s">
        <v>1069</v>
      </c>
      <c r="E225" s="82" t="s">
        <v>1010</v>
      </c>
      <c r="F225" s="76"/>
      <c r="G225" s="76"/>
      <c r="H225" s="76"/>
      <c r="I225" s="76"/>
      <c r="J225" s="76"/>
      <c r="K225" s="45" t="s">
        <v>215</v>
      </c>
      <c r="L225" s="51" t="s">
        <v>216</v>
      </c>
      <c r="M225" s="35" t="s">
        <v>1070</v>
      </c>
      <c r="N225" s="36" t="s">
        <v>1071</v>
      </c>
      <c r="O225" s="51" t="s">
        <v>216</v>
      </c>
      <c r="P225" s="62" t="s">
        <v>1023</v>
      </c>
      <c r="Q225" s="35" t="s">
        <v>1072</v>
      </c>
      <c r="R225" s="41">
        <v>0.8</v>
      </c>
      <c r="S225" s="36" t="s">
        <v>1073</v>
      </c>
      <c r="T225" s="64">
        <v>1</v>
      </c>
      <c r="U225" s="76" t="s">
        <v>113</v>
      </c>
      <c r="V225" s="76" t="s">
        <v>113</v>
      </c>
      <c r="W225" s="36" t="s">
        <v>1074</v>
      </c>
      <c r="X225" s="90"/>
      <c r="Y225" s="90"/>
      <c r="Z225" s="90"/>
      <c r="AA225" s="90"/>
      <c r="AB225" s="90"/>
    </row>
    <row r="226" spans="1:28" x14ac:dyDescent="0.2">
      <c r="A226" s="110"/>
      <c r="B226" s="110"/>
      <c r="C226" s="110"/>
      <c r="D226" s="110"/>
      <c r="E226" s="110"/>
      <c r="F226" s="110"/>
      <c r="G226" s="110"/>
      <c r="H226" s="110"/>
      <c r="I226" s="110"/>
      <c r="J226" s="110"/>
      <c r="K226" s="110"/>
      <c r="L226" s="110"/>
      <c r="M226" s="110"/>
      <c r="N226" s="110"/>
      <c r="O226" s="110"/>
      <c r="P226" s="110"/>
      <c r="Q226" s="110"/>
      <c r="R226" s="110"/>
      <c r="S226" s="110"/>
      <c r="T226" s="110"/>
      <c r="U226" s="110"/>
      <c r="V226" s="110"/>
      <c r="W226" s="110"/>
      <c r="X226" s="90"/>
      <c r="Y226" s="90"/>
      <c r="Z226" s="90"/>
      <c r="AA226" s="90"/>
      <c r="AB226" s="90"/>
    </row>
    <row r="227" spans="1:28" ht="67.5" x14ac:dyDescent="0.2">
      <c r="A227" s="30" t="s">
        <v>86</v>
      </c>
      <c r="B227" s="78" t="s">
        <v>1075</v>
      </c>
      <c r="C227" s="112" t="s">
        <v>1076</v>
      </c>
      <c r="D227" s="27" t="s">
        <v>1077</v>
      </c>
      <c r="E227" s="113" t="s">
        <v>1078</v>
      </c>
      <c r="F227" s="77">
        <v>5762755</v>
      </c>
      <c r="G227" s="77">
        <v>5133596</v>
      </c>
      <c r="H227" s="77">
        <v>5007884</v>
      </c>
      <c r="I227" s="77">
        <v>5007884</v>
      </c>
      <c r="J227" s="77">
        <v>5007884</v>
      </c>
      <c r="K227" s="78" t="s">
        <v>106</v>
      </c>
      <c r="L227" s="73" t="s">
        <v>27</v>
      </c>
      <c r="M227" s="114" t="s">
        <v>1079</v>
      </c>
      <c r="N227" s="114" t="s">
        <v>1080</v>
      </c>
      <c r="O227" s="78" t="s">
        <v>27</v>
      </c>
      <c r="P227" s="78" t="s">
        <v>1081</v>
      </c>
      <c r="Q227" s="114" t="s">
        <v>1082</v>
      </c>
      <c r="R227" s="112" t="s">
        <v>1083</v>
      </c>
      <c r="S227" s="112" t="s">
        <v>1083</v>
      </c>
      <c r="T227" s="162">
        <v>0</v>
      </c>
      <c r="U227" s="115" t="s">
        <v>113</v>
      </c>
      <c r="V227" s="115" t="s">
        <v>113</v>
      </c>
      <c r="W227" s="107" t="s">
        <v>128</v>
      </c>
      <c r="X227" s="90"/>
      <c r="Y227" s="90"/>
      <c r="Z227" s="90"/>
      <c r="AA227" s="90"/>
      <c r="AB227" s="90"/>
    </row>
    <row r="228" spans="1:28" ht="56.25" x14ac:dyDescent="0.2">
      <c r="A228" s="30" t="s">
        <v>86</v>
      </c>
      <c r="B228" s="78" t="s">
        <v>1075</v>
      </c>
      <c r="C228" s="112" t="s">
        <v>1076</v>
      </c>
      <c r="D228" s="27" t="s">
        <v>1077</v>
      </c>
      <c r="E228" s="113" t="s">
        <v>1078</v>
      </c>
      <c r="F228" s="78"/>
      <c r="G228" s="74"/>
      <c r="H228" s="74"/>
      <c r="I228" s="74"/>
      <c r="J228" s="74"/>
      <c r="K228" s="78" t="s">
        <v>106</v>
      </c>
      <c r="L228" s="73" t="s">
        <v>28</v>
      </c>
      <c r="M228" s="114" t="s">
        <v>1084</v>
      </c>
      <c r="N228" s="114" t="s">
        <v>1085</v>
      </c>
      <c r="O228" s="78" t="s">
        <v>116</v>
      </c>
      <c r="P228" s="78" t="s">
        <v>147</v>
      </c>
      <c r="Q228" s="114" t="s">
        <v>1086</v>
      </c>
      <c r="R228" s="112" t="s">
        <v>1087</v>
      </c>
      <c r="S228" s="112" t="s">
        <v>1087</v>
      </c>
      <c r="T228" s="78">
        <v>77</v>
      </c>
      <c r="U228" s="115" t="s">
        <v>113</v>
      </c>
      <c r="V228" s="115" t="s">
        <v>113</v>
      </c>
      <c r="W228" s="107" t="s">
        <v>1086</v>
      </c>
      <c r="X228" s="90"/>
      <c r="Y228" s="90"/>
      <c r="Z228" s="90"/>
      <c r="AA228" s="90"/>
      <c r="AB228" s="90"/>
    </row>
    <row r="229" spans="1:28" ht="90" x14ac:dyDescent="0.2">
      <c r="A229" s="30" t="s">
        <v>86</v>
      </c>
      <c r="B229" s="78" t="s">
        <v>1075</v>
      </c>
      <c r="C229" s="112" t="s">
        <v>1076</v>
      </c>
      <c r="D229" s="27" t="s">
        <v>1077</v>
      </c>
      <c r="E229" s="113" t="s">
        <v>1078</v>
      </c>
      <c r="F229" s="78"/>
      <c r="G229" s="74"/>
      <c r="H229" s="74"/>
      <c r="I229" s="74"/>
      <c r="J229" s="74"/>
      <c r="K229" s="78" t="s">
        <v>106</v>
      </c>
      <c r="L229" s="73" t="s">
        <v>184</v>
      </c>
      <c r="M229" s="114" t="s">
        <v>1088</v>
      </c>
      <c r="N229" s="114" t="s">
        <v>1089</v>
      </c>
      <c r="O229" s="78" t="s">
        <v>184</v>
      </c>
      <c r="P229" s="78" t="s">
        <v>147</v>
      </c>
      <c r="Q229" s="114" t="s">
        <v>1090</v>
      </c>
      <c r="R229" s="112" t="s">
        <v>1091</v>
      </c>
      <c r="S229" s="112" t="s">
        <v>1091</v>
      </c>
      <c r="T229" s="78">
        <v>1510</v>
      </c>
      <c r="U229" s="115" t="s">
        <v>113</v>
      </c>
      <c r="V229" s="115" t="s">
        <v>113</v>
      </c>
      <c r="W229" s="107" t="s">
        <v>1092</v>
      </c>
      <c r="X229" s="90"/>
      <c r="Y229" s="90"/>
      <c r="Z229" s="90"/>
      <c r="AA229" s="90"/>
      <c r="AB229" s="90"/>
    </row>
    <row r="230" spans="1:28" ht="67.5" x14ac:dyDescent="0.2">
      <c r="A230" s="30" t="s">
        <v>86</v>
      </c>
      <c r="B230" s="78" t="s">
        <v>1075</v>
      </c>
      <c r="C230" s="112" t="s">
        <v>1076</v>
      </c>
      <c r="D230" s="27" t="s">
        <v>1077</v>
      </c>
      <c r="E230" s="113" t="s">
        <v>1078</v>
      </c>
      <c r="F230" s="78"/>
      <c r="G230" s="74"/>
      <c r="H230" s="74"/>
      <c r="I230" s="74"/>
      <c r="J230" s="74"/>
      <c r="K230" s="78" t="s">
        <v>106</v>
      </c>
      <c r="L230" s="73" t="s">
        <v>129</v>
      </c>
      <c r="M230" s="114" t="s">
        <v>1093</v>
      </c>
      <c r="N230" s="114" t="s">
        <v>1094</v>
      </c>
      <c r="O230" s="78" t="s">
        <v>129</v>
      </c>
      <c r="P230" s="78" t="s">
        <v>297</v>
      </c>
      <c r="Q230" s="114" t="s">
        <v>1095</v>
      </c>
      <c r="R230" s="112" t="s">
        <v>1096</v>
      </c>
      <c r="S230" s="112" t="s">
        <v>1096</v>
      </c>
      <c r="T230" s="78">
        <v>165</v>
      </c>
      <c r="U230" s="115" t="s">
        <v>113</v>
      </c>
      <c r="V230" s="115" t="s">
        <v>113</v>
      </c>
      <c r="W230" s="107" t="s">
        <v>1086</v>
      </c>
      <c r="X230" s="90"/>
      <c r="Y230" s="90"/>
      <c r="Z230" s="90"/>
      <c r="AA230" s="90"/>
      <c r="AB230" s="90"/>
    </row>
    <row r="231" spans="1:28" ht="67.5" x14ac:dyDescent="0.2">
      <c r="A231" s="30" t="s">
        <v>86</v>
      </c>
      <c r="B231" s="78" t="s">
        <v>1075</v>
      </c>
      <c r="C231" s="112" t="s">
        <v>1076</v>
      </c>
      <c r="D231" s="27" t="s">
        <v>1077</v>
      </c>
      <c r="E231" s="113" t="s">
        <v>1078</v>
      </c>
      <c r="F231" s="78"/>
      <c r="G231" s="74"/>
      <c r="H231" s="74"/>
      <c r="I231" s="74"/>
      <c r="J231" s="74"/>
      <c r="K231" s="78" t="s">
        <v>106</v>
      </c>
      <c r="L231" s="73" t="s">
        <v>134</v>
      </c>
      <c r="M231" s="114" t="s">
        <v>1097</v>
      </c>
      <c r="N231" s="114" t="s">
        <v>1098</v>
      </c>
      <c r="O231" s="78" t="s">
        <v>134</v>
      </c>
      <c r="P231" s="78" t="s">
        <v>147</v>
      </c>
      <c r="Q231" s="114" t="s">
        <v>1099</v>
      </c>
      <c r="R231" s="112" t="s">
        <v>1100</v>
      </c>
      <c r="S231" s="112" t="s">
        <v>1100</v>
      </c>
      <c r="T231" s="78">
        <v>2</v>
      </c>
      <c r="U231" s="115" t="s">
        <v>113</v>
      </c>
      <c r="V231" s="115" t="s">
        <v>113</v>
      </c>
      <c r="W231" s="107" t="s">
        <v>1101</v>
      </c>
      <c r="X231" s="90"/>
      <c r="Y231" s="90"/>
      <c r="Z231" s="90"/>
      <c r="AA231" s="90"/>
      <c r="AB231" s="90"/>
    </row>
    <row r="232" spans="1:28" ht="56.25" x14ac:dyDescent="0.2">
      <c r="A232" s="30" t="s">
        <v>86</v>
      </c>
      <c r="B232" s="78" t="s">
        <v>1075</v>
      </c>
      <c r="C232" s="112" t="s">
        <v>1076</v>
      </c>
      <c r="D232" s="27" t="s">
        <v>1077</v>
      </c>
      <c r="E232" s="113" t="s">
        <v>1078</v>
      </c>
      <c r="F232" s="78"/>
      <c r="G232" s="74"/>
      <c r="H232" s="74"/>
      <c r="I232" s="74"/>
      <c r="J232" s="74"/>
      <c r="K232" s="78" t="s">
        <v>106</v>
      </c>
      <c r="L232" s="73" t="s">
        <v>139</v>
      </c>
      <c r="M232" s="114" t="s">
        <v>1102</v>
      </c>
      <c r="N232" s="114" t="s">
        <v>1103</v>
      </c>
      <c r="O232" s="78" t="s">
        <v>139</v>
      </c>
      <c r="P232" s="78" t="s">
        <v>297</v>
      </c>
      <c r="Q232" s="114" t="s">
        <v>1104</v>
      </c>
      <c r="R232" s="112" t="s">
        <v>1105</v>
      </c>
      <c r="S232" s="112" t="s">
        <v>1105</v>
      </c>
      <c r="T232" s="78">
        <v>304</v>
      </c>
      <c r="U232" s="115" t="s">
        <v>113</v>
      </c>
      <c r="V232" s="115" t="s">
        <v>113</v>
      </c>
      <c r="W232" s="107" t="s">
        <v>1106</v>
      </c>
      <c r="X232" s="90"/>
      <c r="Y232" s="90"/>
      <c r="Z232" s="90"/>
      <c r="AA232" s="90"/>
      <c r="AB232" s="90"/>
    </row>
    <row r="233" spans="1:28" x14ac:dyDescent="0.2">
      <c r="A233" s="110"/>
      <c r="B233" s="110"/>
      <c r="C233" s="110"/>
      <c r="D233" s="110"/>
      <c r="E233" s="110"/>
      <c r="F233" s="110"/>
      <c r="G233" s="110"/>
      <c r="H233" s="110"/>
      <c r="I233" s="110"/>
      <c r="J233" s="110"/>
      <c r="K233" s="110"/>
      <c r="L233" s="110"/>
      <c r="M233" s="110"/>
      <c r="N233" s="110"/>
      <c r="O233" s="110"/>
      <c r="P233" s="110"/>
      <c r="Q233" s="110"/>
      <c r="R233" s="110"/>
      <c r="S233" s="110"/>
      <c r="T233" s="110"/>
      <c r="U233" s="110"/>
      <c r="V233" s="110"/>
      <c r="W233" s="110"/>
      <c r="X233" s="90"/>
      <c r="Y233" s="90"/>
      <c r="Z233" s="90"/>
      <c r="AA233" s="90"/>
      <c r="AB233" s="90"/>
    </row>
    <row r="234" spans="1:28" ht="90" x14ac:dyDescent="0.2">
      <c r="A234" s="33" t="s">
        <v>1107</v>
      </c>
      <c r="B234" s="76" t="s">
        <v>1108</v>
      </c>
      <c r="C234" s="111" t="s">
        <v>1109</v>
      </c>
      <c r="D234" s="45" t="s">
        <v>1110</v>
      </c>
      <c r="E234" s="82" t="s">
        <v>1111</v>
      </c>
      <c r="F234" s="79">
        <v>81886162</v>
      </c>
      <c r="G234" s="79">
        <v>139354581</v>
      </c>
      <c r="H234" s="79">
        <v>117076340</v>
      </c>
      <c r="I234" s="79">
        <v>117076340</v>
      </c>
      <c r="J234" s="79">
        <v>117076340</v>
      </c>
      <c r="K234" s="45" t="s">
        <v>215</v>
      </c>
      <c r="L234" s="51" t="s">
        <v>27</v>
      </c>
      <c r="M234" s="17" t="s">
        <v>1121</v>
      </c>
      <c r="N234" s="36" t="s">
        <v>1122</v>
      </c>
      <c r="O234" s="51" t="s">
        <v>27</v>
      </c>
      <c r="P234" s="62" t="s">
        <v>119</v>
      </c>
      <c r="Q234" s="62" t="s">
        <v>1122</v>
      </c>
      <c r="R234" s="66">
        <v>0.8</v>
      </c>
      <c r="S234" s="36" t="s">
        <v>113</v>
      </c>
      <c r="T234" s="64">
        <v>1</v>
      </c>
      <c r="U234" s="76" t="s">
        <v>113</v>
      </c>
      <c r="V234" s="76" t="s">
        <v>113</v>
      </c>
      <c r="W234" s="36" t="s">
        <v>1112</v>
      </c>
      <c r="X234" s="90"/>
      <c r="Y234" s="90"/>
      <c r="Z234" s="90"/>
      <c r="AA234" s="90"/>
      <c r="AB234" s="90"/>
    </row>
    <row r="235" spans="1:28" ht="90" x14ac:dyDescent="0.2">
      <c r="A235" s="33" t="s">
        <v>1107</v>
      </c>
      <c r="B235" s="76" t="s">
        <v>1108</v>
      </c>
      <c r="C235" s="111" t="s">
        <v>1109</v>
      </c>
      <c r="D235" s="45" t="s">
        <v>1110</v>
      </c>
      <c r="E235" s="82" t="s">
        <v>1111</v>
      </c>
      <c r="F235" s="76"/>
      <c r="G235" s="76"/>
      <c r="H235" s="76"/>
      <c r="I235" s="76"/>
      <c r="J235" s="76"/>
      <c r="K235" s="45" t="s">
        <v>215</v>
      </c>
      <c r="L235" s="51" t="s">
        <v>28</v>
      </c>
      <c r="M235" s="17" t="s">
        <v>1123</v>
      </c>
      <c r="N235" s="36" t="s">
        <v>1124</v>
      </c>
      <c r="O235" s="51" t="s">
        <v>28</v>
      </c>
      <c r="P235" s="62" t="s">
        <v>119</v>
      </c>
      <c r="Q235" s="62" t="s">
        <v>1124</v>
      </c>
      <c r="R235" s="66">
        <v>0.6</v>
      </c>
      <c r="S235" s="36" t="s">
        <v>113</v>
      </c>
      <c r="T235" s="64">
        <v>1</v>
      </c>
      <c r="U235" s="76" t="s">
        <v>113</v>
      </c>
      <c r="V235" s="76" t="s">
        <v>113</v>
      </c>
      <c r="W235" s="36" t="s">
        <v>1113</v>
      </c>
      <c r="X235" s="90"/>
      <c r="Y235" s="90"/>
      <c r="Z235" s="90"/>
      <c r="AA235" s="90"/>
      <c r="AB235" s="90"/>
    </row>
    <row r="236" spans="1:28" ht="90" x14ac:dyDescent="0.2">
      <c r="A236" s="33" t="s">
        <v>1107</v>
      </c>
      <c r="B236" s="76" t="s">
        <v>1108</v>
      </c>
      <c r="C236" s="111" t="s">
        <v>1109</v>
      </c>
      <c r="D236" s="45" t="s">
        <v>1110</v>
      </c>
      <c r="E236" s="82" t="s">
        <v>1111</v>
      </c>
      <c r="F236" s="76"/>
      <c r="G236" s="76"/>
      <c r="H236" s="76"/>
      <c r="I236" s="76"/>
      <c r="J236" s="76"/>
      <c r="K236" s="45" t="s">
        <v>215</v>
      </c>
      <c r="L236" s="51" t="s">
        <v>184</v>
      </c>
      <c r="M236" s="17" t="s">
        <v>1125</v>
      </c>
      <c r="N236" s="36" t="s">
        <v>1126</v>
      </c>
      <c r="O236" s="51" t="s">
        <v>184</v>
      </c>
      <c r="P236" s="62" t="s">
        <v>119</v>
      </c>
      <c r="Q236" s="62" t="s">
        <v>1126</v>
      </c>
      <c r="R236" s="66">
        <v>0.9</v>
      </c>
      <c r="S236" s="36" t="s">
        <v>113</v>
      </c>
      <c r="T236" s="64">
        <v>1</v>
      </c>
      <c r="U236" s="76" t="s">
        <v>113</v>
      </c>
      <c r="V236" s="76" t="s">
        <v>113</v>
      </c>
      <c r="W236" s="36" t="s">
        <v>1113</v>
      </c>
      <c r="X236" s="90"/>
      <c r="Y236" s="90"/>
      <c r="Z236" s="90"/>
      <c r="AA236" s="90"/>
      <c r="AB236" s="90"/>
    </row>
    <row r="237" spans="1:28" ht="90" x14ac:dyDescent="0.2">
      <c r="A237" s="33" t="s">
        <v>1107</v>
      </c>
      <c r="B237" s="76" t="s">
        <v>1108</v>
      </c>
      <c r="C237" s="111" t="s">
        <v>1109</v>
      </c>
      <c r="D237" s="45" t="s">
        <v>1110</v>
      </c>
      <c r="E237" s="82" t="s">
        <v>1111</v>
      </c>
      <c r="F237" s="76"/>
      <c r="G237" s="76"/>
      <c r="H237" s="76"/>
      <c r="I237" s="76"/>
      <c r="J237" s="76"/>
      <c r="K237" s="45" t="s">
        <v>215</v>
      </c>
      <c r="L237" s="51" t="s">
        <v>188</v>
      </c>
      <c r="M237" s="17" t="s">
        <v>1127</v>
      </c>
      <c r="N237" s="36" t="s">
        <v>1128</v>
      </c>
      <c r="O237" s="51" t="s">
        <v>188</v>
      </c>
      <c r="P237" s="62" t="s">
        <v>119</v>
      </c>
      <c r="Q237" s="62" t="s">
        <v>1128</v>
      </c>
      <c r="R237" s="66">
        <v>0.9</v>
      </c>
      <c r="S237" s="36" t="s">
        <v>113</v>
      </c>
      <c r="T237" s="64">
        <v>1</v>
      </c>
      <c r="U237" s="76" t="s">
        <v>113</v>
      </c>
      <c r="V237" s="76" t="s">
        <v>113</v>
      </c>
      <c r="W237" s="36" t="s">
        <v>1114</v>
      </c>
      <c r="X237" s="90"/>
      <c r="Y237" s="90"/>
      <c r="Z237" s="90"/>
      <c r="AA237" s="90"/>
      <c r="AB237" s="90"/>
    </row>
    <row r="238" spans="1:28" ht="90" x14ac:dyDescent="0.2">
      <c r="A238" s="33" t="s">
        <v>1107</v>
      </c>
      <c r="B238" s="76" t="s">
        <v>1108</v>
      </c>
      <c r="C238" s="111" t="s">
        <v>1109</v>
      </c>
      <c r="D238" s="45" t="s">
        <v>1110</v>
      </c>
      <c r="E238" s="82" t="s">
        <v>1111</v>
      </c>
      <c r="F238" s="76"/>
      <c r="G238" s="76"/>
      <c r="H238" s="76"/>
      <c r="I238" s="76"/>
      <c r="J238" s="76"/>
      <c r="K238" s="45" t="s">
        <v>215</v>
      </c>
      <c r="L238" s="51" t="s">
        <v>374</v>
      </c>
      <c r="M238" s="17" t="s">
        <v>1129</v>
      </c>
      <c r="N238" s="36" t="s">
        <v>1130</v>
      </c>
      <c r="O238" s="51" t="s">
        <v>374</v>
      </c>
      <c r="P238" s="62" t="s">
        <v>119</v>
      </c>
      <c r="Q238" s="62" t="s">
        <v>1130</v>
      </c>
      <c r="R238" s="66">
        <v>0.9</v>
      </c>
      <c r="S238" s="36" t="s">
        <v>113</v>
      </c>
      <c r="T238" s="64">
        <v>0.95</v>
      </c>
      <c r="U238" s="76" t="s">
        <v>113</v>
      </c>
      <c r="V238" s="76" t="s">
        <v>113</v>
      </c>
      <c r="W238" s="36" t="s">
        <v>1115</v>
      </c>
      <c r="X238" s="90"/>
      <c r="Y238" s="90"/>
      <c r="Z238" s="90"/>
      <c r="AA238" s="90"/>
      <c r="AB238" s="90"/>
    </row>
    <row r="239" spans="1:28" ht="90" x14ac:dyDescent="0.2">
      <c r="A239" s="33" t="s">
        <v>1107</v>
      </c>
      <c r="B239" s="76" t="s">
        <v>1108</v>
      </c>
      <c r="C239" s="111" t="s">
        <v>1109</v>
      </c>
      <c r="D239" s="45" t="s">
        <v>1110</v>
      </c>
      <c r="E239" s="82" t="s">
        <v>1111</v>
      </c>
      <c r="F239" s="76"/>
      <c r="G239" s="76"/>
      <c r="H239" s="76"/>
      <c r="I239" s="76"/>
      <c r="J239" s="76"/>
      <c r="K239" s="45" t="s">
        <v>215</v>
      </c>
      <c r="L239" s="51" t="s">
        <v>188</v>
      </c>
      <c r="M239" s="17" t="s">
        <v>1131</v>
      </c>
      <c r="N239" s="36" t="s">
        <v>1132</v>
      </c>
      <c r="O239" s="51" t="s">
        <v>188</v>
      </c>
      <c r="P239" s="62" t="s">
        <v>119</v>
      </c>
      <c r="Q239" s="62" t="s">
        <v>1132</v>
      </c>
      <c r="R239" s="66">
        <v>0.9</v>
      </c>
      <c r="S239" s="36" t="s">
        <v>113</v>
      </c>
      <c r="T239" s="64">
        <v>1</v>
      </c>
      <c r="U239" s="76" t="s">
        <v>113</v>
      </c>
      <c r="V239" s="76" t="s">
        <v>113</v>
      </c>
      <c r="W239" s="36" t="s">
        <v>1116</v>
      </c>
      <c r="X239" s="90"/>
      <c r="Y239" s="90"/>
      <c r="Z239" s="90"/>
      <c r="AA239" s="90"/>
      <c r="AB239" s="90"/>
    </row>
    <row r="240" spans="1:28" ht="90" x14ac:dyDescent="0.2">
      <c r="A240" s="33" t="s">
        <v>1107</v>
      </c>
      <c r="B240" s="76" t="s">
        <v>1108</v>
      </c>
      <c r="C240" s="111" t="s">
        <v>1109</v>
      </c>
      <c r="D240" s="45" t="s">
        <v>1110</v>
      </c>
      <c r="E240" s="82" t="s">
        <v>1111</v>
      </c>
      <c r="F240" s="76"/>
      <c r="G240" s="76"/>
      <c r="H240" s="76"/>
      <c r="I240" s="76"/>
      <c r="J240" s="76"/>
      <c r="K240" s="45" t="s">
        <v>215</v>
      </c>
      <c r="L240" s="51" t="s">
        <v>144</v>
      </c>
      <c r="M240" s="17" t="s">
        <v>1133</v>
      </c>
      <c r="N240" s="36" t="s">
        <v>256</v>
      </c>
      <c r="O240" s="51" t="s">
        <v>144</v>
      </c>
      <c r="P240" s="62" t="s">
        <v>119</v>
      </c>
      <c r="Q240" s="62" t="s">
        <v>256</v>
      </c>
      <c r="R240" s="66">
        <v>1</v>
      </c>
      <c r="S240" s="36" t="s">
        <v>113</v>
      </c>
      <c r="T240" s="64">
        <v>1</v>
      </c>
      <c r="U240" s="76" t="s">
        <v>113</v>
      </c>
      <c r="V240" s="76" t="s">
        <v>113</v>
      </c>
      <c r="W240" s="36" t="s">
        <v>1117</v>
      </c>
      <c r="X240" s="90"/>
      <c r="Y240" s="90"/>
      <c r="Z240" s="90"/>
      <c r="AA240" s="90"/>
      <c r="AB240" s="90"/>
    </row>
    <row r="241" spans="1:28" ht="90" x14ac:dyDescent="0.2">
      <c r="A241" s="33" t="s">
        <v>1107</v>
      </c>
      <c r="B241" s="76" t="s">
        <v>1108</v>
      </c>
      <c r="C241" s="111" t="s">
        <v>1109</v>
      </c>
      <c r="D241" s="45" t="s">
        <v>1110</v>
      </c>
      <c r="E241" s="82" t="s">
        <v>1111</v>
      </c>
      <c r="F241" s="76"/>
      <c r="G241" s="76"/>
      <c r="H241" s="76"/>
      <c r="I241" s="76"/>
      <c r="J241" s="76"/>
      <c r="K241" s="45" t="s">
        <v>215</v>
      </c>
      <c r="L241" s="51" t="s">
        <v>188</v>
      </c>
      <c r="M241" s="17" t="s">
        <v>1134</v>
      </c>
      <c r="N241" s="36" t="s">
        <v>1135</v>
      </c>
      <c r="O241" s="51" t="s">
        <v>188</v>
      </c>
      <c r="P241" s="62" t="s">
        <v>119</v>
      </c>
      <c r="Q241" s="62" t="s">
        <v>1135</v>
      </c>
      <c r="R241" s="66">
        <v>1</v>
      </c>
      <c r="S241" s="36" t="s">
        <v>113</v>
      </c>
      <c r="T241" s="64">
        <v>1</v>
      </c>
      <c r="U241" s="76" t="s">
        <v>113</v>
      </c>
      <c r="V241" s="76" t="s">
        <v>113</v>
      </c>
      <c r="W241" s="36" t="s">
        <v>1118</v>
      </c>
      <c r="X241" s="90"/>
      <c r="Y241" s="90"/>
      <c r="Z241" s="90"/>
      <c r="AA241" s="90"/>
      <c r="AB241" s="90"/>
    </row>
    <row r="242" spans="1:28" ht="90" x14ac:dyDescent="0.2">
      <c r="A242" s="33" t="s">
        <v>1107</v>
      </c>
      <c r="B242" s="76" t="s">
        <v>1108</v>
      </c>
      <c r="C242" s="111" t="s">
        <v>1109</v>
      </c>
      <c r="D242" s="45" t="s">
        <v>1110</v>
      </c>
      <c r="E242" s="82" t="s">
        <v>1111</v>
      </c>
      <c r="F242" s="76"/>
      <c r="G242" s="76"/>
      <c r="H242" s="76"/>
      <c r="I242" s="76"/>
      <c r="J242" s="76"/>
      <c r="K242" s="45" t="s">
        <v>215</v>
      </c>
      <c r="L242" s="51" t="s">
        <v>160</v>
      </c>
      <c r="M242" s="17" t="s">
        <v>1133</v>
      </c>
      <c r="N242" s="36" t="s">
        <v>256</v>
      </c>
      <c r="O242" s="51" t="s">
        <v>160</v>
      </c>
      <c r="P242" s="62" t="s">
        <v>119</v>
      </c>
      <c r="Q242" s="62" t="s">
        <v>256</v>
      </c>
      <c r="R242" s="66">
        <v>1</v>
      </c>
      <c r="S242" s="36" t="s">
        <v>113</v>
      </c>
      <c r="T242" s="64">
        <v>1</v>
      </c>
      <c r="U242" s="76" t="s">
        <v>113</v>
      </c>
      <c r="V242" s="76" t="s">
        <v>113</v>
      </c>
      <c r="W242" s="36" t="s">
        <v>1119</v>
      </c>
      <c r="X242" s="90"/>
      <c r="Y242" s="90"/>
      <c r="Z242" s="90"/>
      <c r="AA242" s="90"/>
      <c r="AB242" s="90"/>
    </row>
    <row r="243" spans="1:28" ht="90" x14ac:dyDescent="0.2">
      <c r="A243" s="33" t="s">
        <v>1107</v>
      </c>
      <c r="B243" s="76" t="s">
        <v>1108</v>
      </c>
      <c r="C243" s="111" t="s">
        <v>1109</v>
      </c>
      <c r="D243" s="45" t="s">
        <v>1110</v>
      </c>
      <c r="E243" s="82" t="s">
        <v>1111</v>
      </c>
      <c r="F243" s="76"/>
      <c r="G243" s="76"/>
      <c r="H243" s="76"/>
      <c r="I243" s="76"/>
      <c r="J243" s="76"/>
      <c r="K243" s="45" t="s">
        <v>215</v>
      </c>
      <c r="L243" s="51" t="s">
        <v>1136</v>
      </c>
      <c r="M243" s="17" t="s">
        <v>1137</v>
      </c>
      <c r="N243" s="36" t="s">
        <v>1138</v>
      </c>
      <c r="O243" s="51" t="s">
        <v>1136</v>
      </c>
      <c r="P243" s="62" t="s">
        <v>1064</v>
      </c>
      <c r="Q243" s="62" t="s">
        <v>1138</v>
      </c>
      <c r="R243" s="66">
        <v>1</v>
      </c>
      <c r="S243" s="36" t="s">
        <v>113</v>
      </c>
      <c r="T243" s="64">
        <v>1</v>
      </c>
      <c r="U243" s="76" t="s">
        <v>113</v>
      </c>
      <c r="V243" s="76" t="s">
        <v>113</v>
      </c>
      <c r="W243" s="36" t="s">
        <v>1120</v>
      </c>
      <c r="X243" s="90"/>
      <c r="Y243" s="90"/>
      <c r="Z243" s="90"/>
      <c r="AA243" s="90"/>
      <c r="AB243" s="90"/>
    </row>
    <row r="244" spans="1:28" x14ac:dyDescent="0.2">
      <c r="A244" s="110"/>
      <c r="B244" s="110"/>
      <c r="C244" s="110"/>
      <c r="D244" s="110"/>
      <c r="E244" s="110"/>
      <c r="F244" s="110"/>
      <c r="G244" s="110"/>
      <c r="H244" s="110"/>
      <c r="I244" s="110"/>
      <c r="J244" s="110"/>
      <c r="K244" s="110"/>
      <c r="L244" s="110"/>
      <c r="M244" s="110"/>
      <c r="N244" s="110"/>
      <c r="O244" s="110"/>
      <c r="P244" s="110"/>
      <c r="Q244" s="110"/>
      <c r="R244" s="110"/>
      <c r="S244" s="110"/>
      <c r="T244" s="110"/>
      <c r="U244" s="110"/>
      <c r="V244" s="110"/>
      <c r="W244" s="110"/>
      <c r="X244" s="90"/>
      <c r="Y244" s="90"/>
      <c r="Z244" s="90"/>
      <c r="AA244" s="90"/>
      <c r="AB244" s="90"/>
    </row>
    <row r="245" spans="1:28" ht="56.25" x14ac:dyDescent="0.2">
      <c r="A245" s="33" t="s">
        <v>86</v>
      </c>
      <c r="B245" s="60" t="s">
        <v>1139</v>
      </c>
      <c r="C245" s="40" t="s">
        <v>1140</v>
      </c>
      <c r="D245" s="23" t="s">
        <v>904</v>
      </c>
      <c r="E245" s="40" t="s">
        <v>1141</v>
      </c>
      <c r="F245" s="68">
        <v>36442170</v>
      </c>
      <c r="G245" s="68">
        <v>39551214</v>
      </c>
      <c r="H245" s="68">
        <v>38106074</v>
      </c>
      <c r="I245" s="68">
        <v>38106074</v>
      </c>
      <c r="J245" s="68">
        <v>38106074</v>
      </c>
      <c r="K245" s="60" t="s">
        <v>215</v>
      </c>
      <c r="L245" s="51" t="s">
        <v>27</v>
      </c>
      <c r="M245" s="35" t="s">
        <v>1142</v>
      </c>
      <c r="N245" s="35" t="s">
        <v>1143</v>
      </c>
      <c r="O245" s="51" t="s">
        <v>27</v>
      </c>
      <c r="P245" s="33" t="s">
        <v>119</v>
      </c>
      <c r="Q245" s="35" t="s">
        <v>1143</v>
      </c>
      <c r="R245" s="37" t="s">
        <v>1144</v>
      </c>
      <c r="S245" s="37">
        <v>0</v>
      </c>
      <c r="T245" s="83">
        <v>0</v>
      </c>
      <c r="U245" s="76"/>
      <c r="V245" s="76"/>
      <c r="W245" s="40" t="s">
        <v>128</v>
      </c>
      <c r="X245" s="90"/>
      <c r="Y245" s="90"/>
      <c r="Z245" s="90"/>
      <c r="AA245" s="90"/>
      <c r="AB245" s="90"/>
    </row>
    <row r="246" spans="1:28" ht="90" x14ac:dyDescent="0.2">
      <c r="A246" s="33" t="s">
        <v>86</v>
      </c>
      <c r="B246" s="60" t="s">
        <v>1139</v>
      </c>
      <c r="C246" s="40" t="s">
        <v>1140</v>
      </c>
      <c r="D246" s="23" t="s">
        <v>904</v>
      </c>
      <c r="E246" s="40" t="s">
        <v>1141</v>
      </c>
      <c r="F246" s="60"/>
      <c r="G246" s="68"/>
      <c r="H246" s="68"/>
      <c r="I246" s="68"/>
      <c r="J246" s="68"/>
      <c r="K246" s="60" t="s">
        <v>215</v>
      </c>
      <c r="L246" s="55" t="s">
        <v>28</v>
      </c>
      <c r="M246" s="35" t="s">
        <v>1145</v>
      </c>
      <c r="N246" s="35" t="s">
        <v>1146</v>
      </c>
      <c r="O246" s="55" t="s">
        <v>28</v>
      </c>
      <c r="P246" s="33" t="s">
        <v>1147</v>
      </c>
      <c r="Q246" s="35" t="s">
        <v>1148</v>
      </c>
      <c r="R246" s="37">
        <v>0.1</v>
      </c>
      <c r="S246" s="81"/>
      <c r="T246" s="83">
        <f>((15/17)*100)</f>
        <v>88.235294117647058</v>
      </c>
      <c r="U246" s="76"/>
      <c r="V246" s="76"/>
      <c r="W246" s="40" t="s">
        <v>128</v>
      </c>
      <c r="X246" s="90"/>
      <c r="Y246" s="90"/>
      <c r="Z246" s="90"/>
      <c r="AA246" s="90"/>
      <c r="AB246" s="90"/>
    </row>
    <row r="247" spans="1:28" ht="90" x14ac:dyDescent="0.2">
      <c r="A247" s="33" t="s">
        <v>86</v>
      </c>
      <c r="B247" s="60" t="s">
        <v>1139</v>
      </c>
      <c r="C247" s="40" t="s">
        <v>1140</v>
      </c>
      <c r="D247" s="23" t="s">
        <v>904</v>
      </c>
      <c r="E247" s="40" t="s">
        <v>1141</v>
      </c>
      <c r="F247" s="60"/>
      <c r="G247" s="68"/>
      <c r="H247" s="68"/>
      <c r="I247" s="68"/>
      <c r="J247" s="68"/>
      <c r="K247" s="60" t="s">
        <v>215</v>
      </c>
      <c r="L247" s="51" t="s">
        <v>184</v>
      </c>
      <c r="M247" s="35" t="s">
        <v>1149</v>
      </c>
      <c r="N247" s="35" t="s">
        <v>1150</v>
      </c>
      <c r="O247" s="51" t="s">
        <v>184</v>
      </c>
      <c r="P247" s="33" t="s">
        <v>119</v>
      </c>
      <c r="Q247" s="35" t="s">
        <v>1148</v>
      </c>
      <c r="R247" s="37">
        <v>0.1</v>
      </c>
      <c r="S247" s="37"/>
      <c r="T247" s="83">
        <f>((3/4)*100)</f>
        <v>75</v>
      </c>
      <c r="U247" s="76"/>
      <c r="V247" s="76">
        <f>(1979/1979)*100</f>
        <v>100</v>
      </c>
      <c r="W247" s="40" t="s">
        <v>128</v>
      </c>
      <c r="X247" s="90"/>
      <c r="Y247" s="90"/>
      <c r="Z247" s="90"/>
      <c r="AA247" s="90"/>
      <c r="AB247" s="90"/>
    </row>
    <row r="248" spans="1:28" ht="90" x14ac:dyDescent="0.2">
      <c r="A248" s="33" t="s">
        <v>86</v>
      </c>
      <c r="B248" s="60" t="s">
        <v>1139</v>
      </c>
      <c r="C248" s="40" t="s">
        <v>1140</v>
      </c>
      <c r="D248" s="23" t="s">
        <v>904</v>
      </c>
      <c r="E248" s="40" t="s">
        <v>1141</v>
      </c>
      <c r="F248" s="60"/>
      <c r="G248" s="68"/>
      <c r="H248" s="68"/>
      <c r="I248" s="68"/>
      <c r="J248" s="68"/>
      <c r="K248" s="60" t="s">
        <v>215</v>
      </c>
      <c r="L248" s="51" t="s">
        <v>188</v>
      </c>
      <c r="M248" s="35" t="s">
        <v>1151</v>
      </c>
      <c r="N248" s="35" t="s">
        <v>1146</v>
      </c>
      <c r="O248" s="51" t="s">
        <v>188</v>
      </c>
      <c r="P248" s="33" t="s">
        <v>1147</v>
      </c>
      <c r="Q248" s="35" t="s">
        <v>1148</v>
      </c>
      <c r="R248" s="37">
        <v>0.1</v>
      </c>
      <c r="S248" s="81"/>
      <c r="T248" s="83">
        <f>(10/12)*100</f>
        <v>83.333333333333343</v>
      </c>
      <c r="U248" s="76"/>
      <c r="V248" s="76">
        <f>((2/4)-1)*100</f>
        <v>-50</v>
      </c>
      <c r="W248" s="40" t="s">
        <v>128</v>
      </c>
      <c r="X248" s="90"/>
      <c r="Y248" s="90"/>
      <c r="Z248" s="90"/>
      <c r="AA248" s="90"/>
      <c r="AB248" s="90"/>
    </row>
    <row r="249" spans="1:28" ht="101.25" x14ac:dyDescent="0.2">
      <c r="A249" s="33" t="s">
        <v>86</v>
      </c>
      <c r="B249" s="60" t="s">
        <v>1139</v>
      </c>
      <c r="C249" s="40" t="s">
        <v>1140</v>
      </c>
      <c r="D249" s="23" t="s">
        <v>904</v>
      </c>
      <c r="E249" s="40" t="s">
        <v>1141</v>
      </c>
      <c r="F249" s="60"/>
      <c r="G249" s="68"/>
      <c r="H249" s="68"/>
      <c r="I249" s="68"/>
      <c r="J249" s="68"/>
      <c r="K249" s="60" t="s">
        <v>215</v>
      </c>
      <c r="L249" s="51" t="s">
        <v>197</v>
      </c>
      <c r="M249" s="35" t="s">
        <v>1152</v>
      </c>
      <c r="N249" s="35" t="s">
        <v>1153</v>
      </c>
      <c r="O249" s="51" t="s">
        <v>197</v>
      </c>
      <c r="P249" s="33" t="s">
        <v>119</v>
      </c>
      <c r="Q249" s="35" t="s">
        <v>1154</v>
      </c>
      <c r="R249" s="37">
        <v>0.2</v>
      </c>
      <c r="S249" s="37"/>
      <c r="T249" s="83">
        <f>((18/15)*100)</f>
        <v>120</v>
      </c>
      <c r="U249" s="76"/>
      <c r="V249" s="76"/>
      <c r="W249" s="40" t="s">
        <v>128</v>
      </c>
      <c r="X249" s="90"/>
      <c r="Y249" s="90"/>
      <c r="Z249" s="90"/>
      <c r="AA249" s="90"/>
      <c r="AB249" s="90"/>
    </row>
    <row r="250" spans="1:28" ht="101.25" x14ac:dyDescent="0.2">
      <c r="A250" s="33" t="s">
        <v>86</v>
      </c>
      <c r="B250" s="60" t="s">
        <v>1139</v>
      </c>
      <c r="C250" s="40" t="s">
        <v>1140</v>
      </c>
      <c r="D250" s="23" t="s">
        <v>904</v>
      </c>
      <c r="E250" s="40" t="s">
        <v>1141</v>
      </c>
      <c r="F250" s="60"/>
      <c r="G250" s="68"/>
      <c r="H250" s="68"/>
      <c r="I250" s="68"/>
      <c r="J250" s="68"/>
      <c r="K250" s="60" t="s">
        <v>215</v>
      </c>
      <c r="L250" s="51" t="s">
        <v>216</v>
      </c>
      <c r="M250" s="17" t="s">
        <v>1155</v>
      </c>
      <c r="N250" s="35" t="s">
        <v>1156</v>
      </c>
      <c r="O250" s="51" t="s">
        <v>216</v>
      </c>
      <c r="P250" s="33" t="s">
        <v>119</v>
      </c>
      <c r="Q250" s="35" t="s">
        <v>1157</v>
      </c>
      <c r="R250" s="37">
        <v>0.25</v>
      </c>
      <c r="S250" s="35"/>
      <c r="T250" s="83">
        <f>((1/1)*100)</f>
        <v>100</v>
      </c>
      <c r="U250" s="76"/>
      <c r="V250" s="76"/>
      <c r="W250" s="40" t="s">
        <v>128</v>
      </c>
      <c r="X250" s="90"/>
      <c r="Y250" s="90"/>
      <c r="Z250" s="90"/>
      <c r="AA250" s="90"/>
      <c r="AB250" s="90"/>
    </row>
    <row r="251" spans="1:28" ht="45" x14ac:dyDescent="0.2">
      <c r="A251" s="33" t="s">
        <v>86</v>
      </c>
      <c r="B251" s="60" t="s">
        <v>1139</v>
      </c>
      <c r="C251" s="40" t="s">
        <v>1140</v>
      </c>
      <c r="D251" s="23" t="s">
        <v>904</v>
      </c>
      <c r="E251" s="40" t="s">
        <v>1141</v>
      </c>
      <c r="F251" s="60"/>
      <c r="G251" s="68"/>
      <c r="H251" s="68"/>
      <c r="I251" s="68"/>
      <c r="J251" s="68"/>
      <c r="K251" s="60" t="s">
        <v>215</v>
      </c>
      <c r="L251" s="51" t="s">
        <v>134</v>
      </c>
      <c r="M251" s="17" t="s">
        <v>1158</v>
      </c>
      <c r="N251" s="17" t="s">
        <v>1159</v>
      </c>
      <c r="O251" s="51" t="s">
        <v>134</v>
      </c>
      <c r="P251" s="33" t="s">
        <v>110</v>
      </c>
      <c r="Q251" s="17" t="s">
        <v>1159</v>
      </c>
      <c r="R251" s="37">
        <v>1</v>
      </c>
      <c r="S251" s="37"/>
      <c r="T251" s="83">
        <f>((1/1)*100)</f>
        <v>100</v>
      </c>
      <c r="U251" s="76"/>
      <c r="V251" s="76"/>
      <c r="W251" s="40" t="s">
        <v>128</v>
      </c>
      <c r="X251" s="90"/>
      <c r="Y251" s="90"/>
      <c r="Z251" s="90"/>
      <c r="AA251" s="90"/>
      <c r="AB251" s="90"/>
    </row>
    <row r="252" spans="1:28" ht="101.25" x14ac:dyDescent="0.2">
      <c r="A252" s="33" t="s">
        <v>86</v>
      </c>
      <c r="B252" s="60" t="s">
        <v>1139</v>
      </c>
      <c r="C252" s="40" t="s">
        <v>1140</v>
      </c>
      <c r="D252" s="23" t="s">
        <v>904</v>
      </c>
      <c r="E252" s="40" t="s">
        <v>1141</v>
      </c>
      <c r="F252" s="60"/>
      <c r="G252" s="68"/>
      <c r="H252" s="68"/>
      <c r="I252" s="68"/>
      <c r="J252" s="68"/>
      <c r="K252" s="60" t="s">
        <v>215</v>
      </c>
      <c r="L252" s="51" t="s">
        <v>188</v>
      </c>
      <c r="M252" s="35" t="s">
        <v>1160</v>
      </c>
      <c r="N252" s="35" t="s">
        <v>1156</v>
      </c>
      <c r="O252" s="51" t="s">
        <v>188</v>
      </c>
      <c r="P252" s="33" t="s">
        <v>119</v>
      </c>
      <c r="Q252" s="35" t="s">
        <v>1157</v>
      </c>
      <c r="R252" s="37">
        <v>1</v>
      </c>
      <c r="S252" s="37"/>
      <c r="T252" s="83">
        <v>0</v>
      </c>
      <c r="U252" s="76"/>
      <c r="V252" s="76"/>
      <c r="W252" s="35" t="s">
        <v>128</v>
      </c>
      <c r="X252" s="90"/>
      <c r="Y252" s="90"/>
      <c r="Z252" s="90"/>
      <c r="AA252" s="90"/>
      <c r="AB252" s="90"/>
    </row>
    <row r="253" spans="1:28" ht="101.25" x14ac:dyDescent="0.2">
      <c r="A253" s="33" t="s">
        <v>86</v>
      </c>
      <c r="B253" s="60" t="s">
        <v>1139</v>
      </c>
      <c r="C253" s="40" t="s">
        <v>1140</v>
      </c>
      <c r="D253" s="23" t="s">
        <v>904</v>
      </c>
      <c r="E253" s="40" t="s">
        <v>1141</v>
      </c>
      <c r="F253" s="60"/>
      <c r="G253" s="68"/>
      <c r="H253" s="68"/>
      <c r="I253" s="68"/>
      <c r="J253" s="68"/>
      <c r="K253" s="60" t="s">
        <v>215</v>
      </c>
      <c r="L253" s="51" t="s">
        <v>197</v>
      </c>
      <c r="M253" s="35" t="s">
        <v>1161</v>
      </c>
      <c r="N253" s="35" t="s">
        <v>1156</v>
      </c>
      <c r="O253" s="51" t="s">
        <v>197</v>
      </c>
      <c r="P253" s="33" t="s">
        <v>119</v>
      </c>
      <c r="Q253" s="35" t="s">
        <v>1162</v>
      </c>
      <c r="R253" s="37">
        <v>0.25</v>
      </c>
      <c r="S253" s="33"/>
      <c r="T253" s="84">
        <v>0</v>
      </c>
      <c r="U253" s="60"/>
      <c r="V253" s="60"/>
      <c r="W253" s="60"/>
      <c r="X253" s="90"/>
      <c r="Y253" s="90"/>
      <c r="Z253" s="90"/>
      <c r="AA253" s="90"/>
      <c r="AB253" s="90"/>
    </row>
    <row r="254" spans="1:28" x14ac:dyDescent="0.2">
      <c r="A254" s="110"/>
      <c r="B254" s="110"/>
      <c r="C254" s="110"/>
      <c r="D254" s="110"/>
      <c r="E254" s="110"/>
      <c r="F254" s="110"/>
      <c r="G254" s="110"/>
      <c r="H254" s="110"/>
      <c r="I254" s="110"/>
      <c r="J254" s="110"/>
      <c r="K254" s="110"/>
      <c r="L254" s="110"/>
      <c r="M254" s="110"/>
      <c r="N254" s="110"/>
      <c r="O254" s="110"/>
      <c r="P254" s="110"/>
      <c r="Q254" s="110"/>
      <c r="R254" s="110"/>
      <c r="S254" s="110"/>
      <c r="T254" s="110"/>
      <c r="U254" s="110"/>
      <c r="V254" s="110"/>
      <c r="W254" s="110"/>
      <c r="X254" s="90"/>
      <c r="Y254" s="90"/>
      <c r="Z254" s="90"/>
      <c r="AA254" s="90"/>
      <c r="AB254" s="90"/>
    </row>
  </sheetData>
  <mergeCells count="1">
    <mergeCell ref="A1:W1"/>
  </mergeCells>
  <pageMargins left="0.70866141732283472" right="0.70866141732283472" top="0.74803149606299213" bottom="0.49" header="0.31496062992125984" footer="0.31496062992125984"/>
  <pageSetup paperSize="5" scale="56" fitToHeight="0" orientation="landscape"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17" activePane="bottomLeft" state="frozen"/>
      <selection pane="bottomLeft" activeCell="B2" sqref="B2"/>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4" t="s">
        <v>1</v>
      </c>
    </row>
    <row r="2" spans="1:2" ht="31.5" x14ac:dyDescent="0.2">
      <c r="B2" s="1" t="s">
        <v>76</v>
      </c>
    </row>
    <row r="4" spans="1:2" ht="15.75" x14ac:dyDescent="0.2">
      <c r="A4" s="2" t="s">
        <v>80</v>
      </c>
      <c r="B4" s="2" t="s">
        <v>0</v>
      </c>
    </row>
    <row r="5" spans="1:2" ht="47.25" x14ac:dyDescent="0.2">
      <c r="A5" s="13">
        <v>1</v>
      </c>
      <c r="B5" s="1" t="s">
        <v>77</v>
      </c>
    </row>
    <row r="6" spans="1:2" ht="47.25" x14ac:dyDescent="0.2">
      <c r="A6" s="13">
        <v>2</v>
      </c>
      <c r="B6" s="1" t="s">
        <v>78</v>
      </c>
    </row>
    <row r="7" spans="1:2" ht="31.5" x14ac:dyDescent="0.2">
      <c r="A7" s="13">
        <v>3</v>
      </c>
      <c r="B7" s="1" t="s">
        <v>81</v>
      </c>
    </row>
    <row r="8" spans="1:2" ht="47.25" x14ac:dyDescent="0.2">
      <c r="A8" s="13">
        <v>4</v>
      </c>
      <c r="B8" s="1" t="s">
        <v>79</v>
      </c>
    </row>
    <row r="9" spans="1:2" ht="15.75" x14ac:dyDescent="0.2">
      <c r="A9" s="13">
        <v>5</v>
      </c>
      <c r="B9" s="1" t="s">
        <v>56</v>
      </c>
    </row>
    <row r="10" spans="1:2" ht="78.75" x14ac:dyDescent="0.2">
      <c r="A10" s="13">
        <v>6</v>
      </c>
      <c r="B10" s="1" t="s">
        <v>75</v>
      </c>
    </row>
    <row r="11" spans="1:2" ht="78.75" x14ac:dyDescent="0.2">
      <c r="A11" s="13">
        <v>7</v>
      </c>
      <c r="B11" s="1" t="s">
        <v>62</v>
      </c>
    </row>
    <row r="12" spans="1:2" ht="78.75" x14ac:dyDescent="0.2">
      <c r="A12" s="13">
        <v>8</v>
      </c>
      <c r="B12" s="1" t="s">
        <v>64</v>
      </c>
    </row>
    <row r="13" spans="1:2" ht="78.75" x14ac:dyDescent="0.2">
      <c r="A13" s="13">
        <v>9</v>
      </c>
      <c r="B13" s="1" t="s">
        <v>63</v>
      </c>
    </row>
    <row r="14" spans="1:2" ht="78.75" x14ac:dyDescent="0.2">
      <c r="A14" s="13">
        <v>10</v>
      </c>
      <c r="B14" s="1" t="s">
        <v>65</v>
      </c>
    </row>
    <row r="15" spans="1:2" ht="15.75" x14ac:dyDescent="0.2">
      <c r="A15" s="13">
        <v>11</v>
      </c>
      <c r="B15" s="1" t="s">
        <v>82</v>
      </c>
    </row>
    <row r="16" spans="1:2" ht="15.75" x14ac:dyDescent="0.2">
      <c r="A16" s="13">
        <v>12</v>
      </c>
      <c r="B16" s="1" t="s">
        <v>66</v>
      </c>
    </row>
    <row r="17" spans="1:2" ht="15.75" x14ac:dyDescent="0.2">
      <c r="A17" s="13">
        <v>13</v>
      </c>
      <c r="B17" s="1" t="s">
        <v>67</v>
      </c>
    </row>
    <row r="18" spans="1:2" ht="63" x14ac:dyDescent="0.2">
      <c r="A18" s="13">
        <v>14</v>
      </c>
      <c r="B18" s="1" t="s">
        <v>83</v>
      </c>
    </row>
    <row r="19" spans="1:2" ht="15.75" x14ac:dyDescent="0.2">
      <c r="A19" s="13">
        <v>15</v>
      </c>
      <c r="B19" s="1" t="s">
        <v>57</v>
      </c>
    </row>
    <row r="20" spans="1:2" ht="15.75" x14ac:dyDescent="0.2">
      <c r="A20" s="13">
        <v>16</v>
      </c>
      <c r="B20" s="1" t="s">
        <v>58</v>
      </c>
    </row>
    <row r="21" spans="1:2" ht="15.75" x14ac:dyDescent="0.2">
      <c r="A21" s="13">
        <v>17</v>
      </c>
      <c r="B21" s="1" t="s">
        <v>68</v>
      </c>
    </row>
    <row r="22" spans="1:2" ht="15.75" x14ac:dyDescent="0.2">
      <c r="A22" s="13">
        <v>18</v>
      </c>
      <c r="B22" s="3" t="s">
        <v>59</v>
      </c>
    </row>
    <row r="23" spans="1:2" ht="15.75" x14ac:dyDescent="0.2">
      <c r="A23" s="13">
        <v>19</v>
      </c>
      <c r="B23" s="3" t="s">
        <v>60</v>
      </c>
    </row>
    <row r="24" spans="1:2" ht="15.75" x14ac:dyDescent="0.2">
      <c r="A24" s="13">
        <v>20</v>
      </c>
      <c r="B24" s="3" t="s">
        <v>61</v>
      </c>
    </row>
    <row r="25" spans="1:2" ht="15.75" x14ac:dyDescent="0.2">
      <c r="A25" s="13">
        <v>21</v>
      </c>
      <c r="B25" s="3" t="s">
        <v>69</v>
      </c>
    </row>
    <row r="26" spans="1:2" ht="15.75" x14ac:dyDescent="0.2">
      <c r="A26" s="13">
        <v>22</v>
      </c>
      <c r="B26" s="3" t="s">
        <v>70</v>
      </c>
    </row>
    <row r="27" spans="1:2" ht="31.5" x14ac:dyDescent="0.2">
      <c r="A27" s="13">
        <v>23</v>
      </c>
      <c r="B27" s="1"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7"/>
  </cols>
  <sheetData>
    <row r="1" spans="1:4" ht="12" x14ac:dyDescent="0.2">
      <c r="A1" s="12" t="s">
        <v>3</v>
      </c>
      <c r="B1" s="12" t="s">
        <v>32</v>
      </c>
      <c r="C1" s="7" t="s">
        <v>27</v>
      </c>
      <c r="D1" s="6"/>
    </row>
    <row r="2" spans="1:4" ht="12" x14ac:dyDescent="0.2">
      <c r="A2" s="12" t="s">
        <v>4</v>
      </c>
      <c r="B2" s="12" t="s">
        <v>51</v>
      </c>
      <c r="C2" s="7" t="s">
        <v>28</v>
      </c>
      <c r="D2" s="6"/>
    </row>
    <row r="3" spans="1:4" ht="12" x14ac:dyDescent="0.2">
      <c r="A3" s="12" t="s">
        <v>5</v>
      </c>
      <c r="B3" s="12" t="s">
        <v>52</v>
      </c>
      <c r="C3" s="7" t="s">
        <v>29</v>
      </c>
      <c r="D3" s="6"/>
    </row>
    <row r="4" spans="1:4" ht="12" x14ac:dyDescent="0.2">
      <c r="A4" s="12" t="s">
        <v>6</v>
      </c>
      <c r="B4" s="12" t="s">
        <v>53</v>
      </c>
      <c r="C4" s="7" t="s">
        <v>30</v>
      </c>
      <c r="D4" s="6"/>
    </row>
    <row r="5" spans="1:4" ht="12" x14ac:dyDescent="0.2">
      <c r="A5" s="12" t="s">
        <v>7</v>
      </c>
      <c r="B5" s="5"/>
      <c r="D5" s="6"/>
    </row>
    <row r="6" spans="1:4" ht="12" x14ac:dyDescent="0.2">
      <c r="A6" s="12" t="s">
        <v>8</v>
      </c>
      <c r="B6" s="5"/>
      <c r="D6" s="6"/>
    </row>
    <row r="7" spans="1:4" ht="12" x14ac:dyDescent="0.2">
      <c r="A7" s="12" t="s">
        <v>9</v>
      </c>
      <c r="B7" s="5"/>
      <c r="D7" s="6"/>
    </row>
    <row r="8" spans="1:4" ht="12" x14ac:dyDescent="0.2">
      <c r="A8" s="12" t="s">
        <v>10</v>
      </c>
      <c r="B8" s="5"/>
      <c r="D8" s="6"/>
    </row>
    <row r="9" spans="1:4" ht="12" customHeight="1" x14ac:dyDescent="0.2">
      <c r="A9" s="12" t="s">
        <v>11</v>
      </c>
      <c r="B9" s="5"/>
      <c r="D9" s="6"/>
    </row>
    <row r="10" spans="1:4" ht="12" x14ac:dyDescent="0.2">
      <c r="A10" s="12" t="s">
        <v>12</v>
      </c>
      <c r="B10" s="5"/>
      <c r="D10" s="6"/>
    </row>
    <row r="11" spans="1:4" ht="12" x14ac:dyDescent="0.2">
      <c r="A11" s="12" t="s">
        <v>13</v>
      </c>
      <c r="B11" s="5"/>
      <c r="D11" s="6"/>
    </row>
    <row r="12" spans="1:4" ht="12" x14ac:dyDescent="0.2">
      <c r="A12" s="12" t="s">
        <v>14</v>
      </c>
      <c r="B12" s="5"/>
      <c r="D12" s="6"/>
    </row>
    <row r="13" spans="1:4" ht="12" x14ac:dyDescent="0.2">
      <c r="A13" s="12" t="s">
        <v>15</v>
      </c>
      <c r="B13" s="5"/>
      <c r="D13" s="6"/>
    </row>
    <row r="14" spans="1:4" ht="12" x14ac:dyDescent="0.2">
      <c r="A14" s="12" t="s">
        <v>16</v>
      </c>
      <c r="B14" s="5"/>
      <c r="D14" s="6"/>
    </row>
    <row r="15" spans="1:4" ht="12" x14ac:dyDescent="0.2">
      <c r="A15" s="12" t="s">
        <v>17</v>
      </c>
      <c r="B15" s="5"/>
      <c r="D15" s="6"/>
    </row>
    <row r="16" spans="1:4" ht="12" x14ac:dyDescent="0.2">
      <c r="A16" s="12" t="s">
        <v>18</v>
      </c>
      <c r="B16" s="5"/>
      <c r="D16" s="6"/>
    </row>
    <row r="17" spans="1:5" ht="12" x14ac:dyDescent="0.2">
      <c r="A17" s="12" t="s">
        <v>19</v>
      </c>
      <c r="B17" s="5"/>
      <c r="D17" s="6"/>
    </row>
    <row r="18" spans="1:5" ht="12" x14ac:dyDescent="0.2">
      <c r="A18" s="12" t="s">
        <v>20</v>
      </c>
      <c r="B18" s="5"/>
      <c r="D18" s="6"/>
    </row>
    <row r="19" spans="1:5" ht="12" x14ac:dyDescent="0.2">
      <c r="A19" s="12" t="s">
        <v>21</v>
      </c>
      <c r="B19" s="5"/>
      <c r="D19" s="6"/>
    </row>
    <row r="20" spans="1:5" ht="12" x14ac:dyDescent="0.2">
      <c r="A20" s="12" t="s">
        <v>22</v>
      </c>
      <c r="B20" s="5"/>
      <c r="D20" s="6"/>
    </row>
    <row r="21" spans="1:5" ht="12" x14ac:dyDescent="0.2">
      <c r="A21" s="12" t="s">
        <v>23</v>
      </c>
      <c r="B21" s="5"/>
      <c r="E21" s="6"/>
    </row>
    <row r="22" spans="1:5" ht="12" x14ac:dyDescent="0.2">
      <c r="A22" s="12" t="s">
        <v>24</v>
      </c>
      <c r="B22" s="5"/>
      <c r="E22" s="6"/>
    </row>
    <row r="23" spans="1:5" ht="12" x14ac:dyDescent="0.2">
      <c r="A23" s="12" t="s">
        <v>25</v>
      </c>
      <c r="B23" s="9"/>
      <c r="E23" s="8"/>
    </row>
    <row r="24" spans="1:5" x14ac:dyDescent="0.2">
      <c r="A24" s="11"/>
      <c r="B24" s="10"/>
      <c r="D24" s="10"/>
      <c r="E24" s="10"/>
    </row>
    <row r="25" spans="1:5" x14ac:dyDescent="0.2">
      <c r="A25" s="7"/>
    </row>
    <row r="26" spans="1:5" x14ac:dyDescent="0.2">
      <c r="A26" s="7"/>
    </row>
    <row r="27" spans="1:5" x14ac:dyDescent="0.2">
      <c r="A27" s="7"/>
    </row>
    <row r="28" spans="1:5" x14ac:dyDescent="0.2">
      <c r="A28" s="7"/>
    </row>
    <row r="29" spans="1:5" x14ac:dyDescent="0.2">
      <c r="A29" s="7"/>
    </row>
    <row r="30" spans="1:5" x14ac:dyDescent="0.2">
      <c r="A30" s="7"/>
    </row>
    <row r="31" spans="1:5" x14ac:dyDescent="0.2">
      <c r="A31" s="7"/>
    </row>
    <row r="32" spans="1:5" x14ac:dyDescent="0.2">
      <c r="A32"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BC77CC-32BA-4BBF-A75E-086779EE4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BDF2C03A-FAFE-4FBB-9F24-298C907734CA}">
  <ds:schemaRefs>
    <ds:schemaRef ds:uri="http://www.w3.org/XML/1998/namespace"/>
    <ds:schemaRef ds:uri="http://purl.org/dc/dcmitype/"/>
    <ds:schemaRef ds:uri="http://schemas.microsoft.com/office/2006/documentManagement/types"/>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IR</vt:lpstr>
      <vt:lpstr>Instructivo_IR</vt:lpstr>
      <vt:lpstr>Hoja1</vt:lpstr>
      <vt:lpstr>IR!Área_de_impresión</vt:lpstr>
      <vt:lpstr>IR!Títulos_a_imprimir</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Tesoreria</cp:lastModifiedBy>
  <cp:lastPrinted>2022-01-25T20:54:22Z</cp:lastPrinted>
  <dcterms:created xsi:type="dcterms:W3CDTF">2014-10-22T05:35:08Z</dcterms:created>
  <dcterms:modified xsi:type="dcterms:W3CDTF">2022-01-26T14:44:40Z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