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44" i="4" l="1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83" i="4" l="1"/>
  <c r="F83" i="4"/>
  <c r="D83" i="4"/>
  <c r="H79" i="4"/>
  <c r="H77" i="4"/>
  <c r="H71" i="4"/>
  <c r="H69" i="4"/>
  <c r="E81" i="4"/>
  <c r="H81" i="4" s="1"/>
  <c r="E79" i="4"/>
  <c r="E77" i="4"/>
  <c r="E75" i="4"/>
  <c r="H75" i="4" s="1"/>
  <c r="E73" i="4"/>
  <c r="H73" i="4" s="1"/>
  <c r="E71" i="4"/>
  <c r="E69" i="4"/>
  <c r="C83" i="4"/>
  <c r="G61" i="4"/>
  <c r="F61" i="4"/>
  <c r="H59" i="4"/>
  <c r="E59" i="4"/>
  <c r="E58" i="4"/>
  <c r="H58" i="4" s="1"/>
  <c r="E57" i="4"/>
  <c r="H57" i="4" s="1"/>
  <c r="E56" i="4"/>
  <c r="H56" i="4" s="1"/>
  <c r="D61" i="4"/>
  <c r="C61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47" i="4"/>
  <c r="F47" i="4"/>
  <c r="D47" i="4"/>
  <c r="C47" i="4"/>
  <c r="H83" i="4" l="1"/>
  <c r="H61" i="4"/>
  <c r="E61" i="4"/>
  <c r="E83" i="4"/>
  <c r="H47" i="4"/>
  <c r="E47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0" i="6"/>
  <c r="H46" i="6"/>
  <c r="H42" i="6"/>
  <c r="H38" i="6"/>
  <c r="H14" i="6"/>
  <c r="H11" i="6"/>
  <c r="H9" i="6"/>
  <c r="H7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E53" i="6" s="1"/>
  <c r="C43" i="6"/>
  <c r="C33" i="6"/>
  <c r="C23" i="6"/>
  <c r="C13" i="6"/>
  <c r="C5" i="6"/>
  <c r="H25" i="5" l="1"/>
  <c r="C42" i="5"/>
  <c r="E57" i="6"/>
  <c r="H57" i="6" s="1"/>
  <c r="H53" i="6"/>
  <c r="E43" i="6"/>
  <c r="H43" i="6" s="1"/>
  <c r="E33" i="6"/>
  <c r="H33" i="6" s="1"/>
  <c r="E23" i="6"/>
  <c r="H23" i="6" s="1"/>
  <c r="E13" i="6"/>
  <c r="H13" i="6" s="1"/>
  <c r="F77" i="6"/>
  <c r="H16" i="5"/>
  <c r="H36" i="5"/>
  <c r="G77" i="6"/>
  <c r="E36" i="5"/>
  <c r="H38" i="5"/>
  <c r="C77" i="6"/>
  <c r="E6" i="5"/>
  <c r="H13" i="5"/>
  <c r="H6" i="5" s="1"/>
  <c r="D77" i="6"/>
  <c r="E5" i="6"/>
  <c r="E16" i="8"/>
  <c r="D42" i="5"/>
  <c r="F42" i="5"/>
  <c r="G42" i="5"/>
  <c r="E25" i="5"/>
  <c r="E16" i="5"/>
  <c r="H16" i="8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<sst xmlns="http://schemas.openxmlformats.org/spreadsheetml/2006/main" count="234" uniqueCount="172">
  <si>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</si>
  <si>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</si>
  <si>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</si>
  <si>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</si>
  <si>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</si>
  <si>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</si>
  <si>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</si>
  <si>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</si>
  <si>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</si>
  <si>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</si>
  <si>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</si>
  <si>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</si>
  <si>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</si>
  <si>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</si>
  <si>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</si>
  <si>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</si>
  <si>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</si>
  <si>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</si>
  <si>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</si>
  <si>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</si>
  <si>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</si>
  <si>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</si>
  <si>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</si>
  <si>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</si>
  <si>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</si>
  <si>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</si>
  <si>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</si>
  <si>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</si>
  <si>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</si>
  <si>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</si>
  <si>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</si>
  <si>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</si>
  <si>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</si>
  <si>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</si>
  <si>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</si>
  <si>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</si>
  <si>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</si>
  <si>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</si>
  <si>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</si>
  <si>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</si>
  <si>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</si>
  <si>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</si>
  <si>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</si>
  <si>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</si>
  <si>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</si>
  <si>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</si>
  <si>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</si>
  <si>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</si>
  <si>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</si>
  <si>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</si>
  <si>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</si>
  <si>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</si>
  <si>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</si>
  <si>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</si>
  <si>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</si>
  <si>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</si>
  <si>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</si>
  <si>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</si>
  <si>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</si>
  <si>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</si>
  <si>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</si>
  <si>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</si>
  <si>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</si>
  <si>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</si>
  <si>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</si>
  <si>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</si>
  <si>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</si>
  <si>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</si>
  <si>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</si>
  <si>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</si>
  <si>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</si>
  <si>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</si>
  <si>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</si>
  <si>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</si>
  <si>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</si>
  <si>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</si>
  <si>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</si>
  <si>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</si>
  <si>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</si>
  <si>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</si>
  <si>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</si>
  <si>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</si>
  <si>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</si>
  <si>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</si>
  <si>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</si>
  <si>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</si>
  <si>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</si>
  <si>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</si>
  <si>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</si>
  <si>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</si>
  <si>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</si>
  <si>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</si>
  <si>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</si>
  <si>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</si>
  <si>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</si>
  <si>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</si>
  <si>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</si>
  <si>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</si>
  <si>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</si>
  <si>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</si>
  <si>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</si>
  <si>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</si>
  <si>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</si>
  <si>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</si>
  <si>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</si>
  <si>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</si>
  <si>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</si>
  <si>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</si>
  <si>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</si>
  <si>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</si>
  <si>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</si>
  <si>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</si>
  <si>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</si>
  <si>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</si>
  <si>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</si>
  <si>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</si>
  <si>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</si>
  <si>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</si>
  <si>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</si>
  <si>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</si>
  <si>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</si>
  <si>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</si>
  <si>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</si>
  <si>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</si>
  <si>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</si>
  <si>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</si>
  <si>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</si>
  <si>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</si>
  <si>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Cortázar, Gto.
Estado Analítico del Ejercicio del Presupuesto de Egresos
Clasificación por Objeto del Gasto(Capítulo y Concepto)
Del 1 de Enero AL 31 DE DICIEMBRE DEL 2021</t>
  </si>
  <si>
    <t>Municipio de Cortázar, Gto.
Estado Analítico del Ejercicio del Presupuesto de Egresos
Clasificación Ecónomica (Por Tipo de Gasto)
Del 1 de Enero AL 31 DE DICIEMBRE DEL 2021</t>
  </si>
  <si>
    <t>PRESIDENTE MUNICIPAL</t>
  </si>
  <si>
    <t>SINDICO</t>
  </si>
  <si>
    <t>REGIDORES</t>
  </si>
  <si>
    <t>PRESIDENCIA MUNICIPAL</t>
  </si>
  <si>
    <t>SECRETARIA MUNICIPAL</t>
  </si>
  <si>
    <t>DELEGACIONES MUNICIPALES</t>
  </si>
  <si>
    <t>TESORERIA MUNICIPAL</t>
  </si>
  <si>
    <t>COMPRAS</t>
  </si>
  <si>
    <t>DIRECCION DE IMPUESTO A LA PROPIEDAD RAI</t>
  </si>
  <si>
    <t>MANTENIMIENTO VEHICULAR</t>
  </si>
  <si>
    <t>OFICIALIA MAYOR</t>
  </si>
  <si>
    <t>INFORMATICA</t>
  </si>
  <si>
    <t>CONTRALORIA MUNICIPAL</t>
  </si>
  <si>
    <t>DEPARTAMENTO JURIDICO</t>
  </si>
  <si>
    <t>FISCALIZACION</t>
  </si>
  <si>
    <t>DIRECCION DE DESARROLLO SOCIAL</t>
  </si>
  <si>
    <t>DIRECCION DE DESARROLLO RURAL</t>
  </si>
  <si>
    <t>DIRECCION DE DESARROLLO ECONOMICO</t>
  </si>
  <si>
    <t>DIRECCION MUNICIPAL DE VIVIENDA</t>
  </si>
  <si>
    <t>SISTEMA MUN DE CULTURA Y ATENCION JUV</t>
  </si>
  <si>
    <t>BIBLIOTECAS MUNICIPALES</t>
  </si>
  <si>
    <t>DIRECCION DE GESTIOS EDUCATIVA</t>
  </si>
  <si>
    <t>SISTEMA MUNICIPAL DE SEGURIDAD</t>
  </si>
  <si>
    <t>DIRECCION DE OBRAS PUBLICAS</t>
  </si>
  <si>
    <t>ECOLOGIA</t>
  </si>
  <si>
    <t>COMUNICACIÓN SOCIAL Y CULTURA</t>
  </si>
  <si>
    <t>UNIDAD DE ACCESO A LA INFORMACION</t>
  </si>
  <si>
    <t>SERVICIOS MUNICIPALES</t>
  </si>
  <si>
    <t>MERCADOS</t>
  </si>
  <si>
    <t>RASTRO MUNICIPAL</t>
  </si>
  <si>
    <t>DIRECCION DE CULTURA FISICA Y DEPORTE</t>
  </si>
  <si>
    <t>COORDINACION DE SALUD</t>
  </si>
  <si>
    <t>DIRECCION GENERAL DE PLANEACION</t>
  </si>
  <si>
    <t>COORDINACION MUNICIPAL DE ATENCION A LA</t>
  </si>
  <si>
    <t>DEPARTAMENTO DE MEJORA REGULATORIA</t>
  </si>
  <si>
    <t>TURISMO</t>
  </si>
  <si>
    <t>DIF MUNICIPAL</t>
  </si>
  <si>
    <t>Municipio de Cortázar, Gto.
Estado Analítico del Ejercicio del Presupuesto de Egresos
Clasificación Administrativa
Del 1 de Enero AL 31 DE DICIEMBRE DEL 2021</t>
  </si>
  <si>
    <t>Gobierno (Federal/Estatal/Municipal) de Municipio de Cortázar, Gto.
Estado Analítico del Ejercicio del Presupuesto de Egresos
Clasificación Administrativa
Del 1 de Enero AL 31 DE DICIEMBRE DEL 2021</t>
  </si>
  <si>
    <t>Sector Paraestatal del Gobierno (Federal/Estatal/Municipal) de Municipio de Cortázar, Gto.
Estado Analítico del Ejercicio del Presupuesto de Egresos
Clasificación Administrativa
Del 1 de Enero AL 31 DE DICIEMBRE DEL 2021</t>
  </si>
  <si>
    <t>Municipio de Cortázar, Gto.
Estado Análitico del Ejercicio del Presupuesto de Egresos
Clasificación Funcional (Finalidad y Función)
Del 1 de Enero AL 31 DE DICIEMBRE DEL 2021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</si>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</sst>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143822575</v>
      </c>
      <c r="D5" s="14">
        <f>SUM(D6:D12)</f>
        <v>-1901155.68</v>
      </c>
      <c r="E5" s="14">
        <f>C5+D5</f>
        <v>141921419.31999999</v>
      </c>
      <c r="F5" s="14">
        <f>SUM(F6:F12)</f>
        <v>139534802.34</v>
      </c>
      <c r="G5" s="14">
        <f>SUM(G6:G12)</f>
        <v>139534802.34</v>
      </c>
      <c r="H5" s="14">
        <f>E5-F5</f>
        <v>2386616.9799999893</v>
      </c>
    </row>
    <row r="6" spans="1:8" x14ac:dyDescent="0.2">
      <c r="A6" s="49">
        <v>1100</v>
      </c>
      <c r="B6" s="11" t="s">
        <v>70</v>
      </c>
      <c r="C6" s="15">
        <v>71193165.980000004</v>
      </c>
      <c r="D6" s="15">
        <v>-1243701.8600000001</v>
      </c>
      <c r="E6" s="15">
        <f t="shared" ref="E6:E69" si="0">C6+D6</f>
        <v>69949464.120000005</v>
      </c>
      <c r="F6" s="15">
        <v>69161234.060000002</v>
      </c>
      <c r="G6" s="15">
        <v>69161234.060000002</v>
      </c>
      <c r="H6" s="15">
        <f t="shared" ref="H6:H69" si="1">E6-F6</f>
        <v>788230.06000000238</v>
      </c>
    </row>
    <row r="7" spans="1:8" x14ac:dyDescent="0.2">
      <c r="A7" s="49">
        <v>1200</v>
      </c>
      <c r="B7" s="11" t="s">
        <v>71</v>
      </c>
      <c r="C7" s="15">
        <v>3629923.5</v>
      </c>
      <c r="D7" s="15">
        <v>-163255.12</v>
      </c>
      <c r="E7" s="15">
        <f t="shared" si="0"/>
        <v>3466668.38</v>
      </c>
      <c r="F7" s="15">
        <v>3349334.38</v>
      </c>
      <c r="G7" s="15">
        <v>3349334.38</v>
      </c>
      <c r="H7" s="15">
        <f t="shared" si="1"/>
        <v>117334</v>
      </c>
    </row>
    <row r="8" spans="1:8" x14ac:dyDescent="0.2">
      <c r="A8" s="49">
        <v>1300</v>
      </c>
      <c r="B8" s="11" t="s">
        <v>72</v>
      </c>
      <c r="C8" s="15">
        <v>13634618.93</v>
      </c>
      <c r="D8" s="15">
        <v>-474503.51</v>
      </c>
      <c r="E8" s="15">
        <f t="shared" si="0"/>
        <v>13160115.42</v>
      </c>
      <c r="F8" s="15">
        <v>13026687.220000001</v>
      </c>
      <c r="G8" s="15">
        <v>13026687.220000001</v>
      </c>
      <c r="H8" s="15">
        <f t="shared" si="1"/>
        <v>133428.19999999925</v>
      </c>
    </row>
    <row r="9" spans="1:8" x14ac:dyDescent="0.2">
      <c r="A9" s="49">
        <v>1400</v>
      </c>
      <c r="B9" s="11" t="s">
        <v>35</v>
      </c>
      <c r="C9" s="15">
        <v>9140000</v>
      </c>
      <c r="D9" s="15">
        <v>939312.03</v>
      </c>
      <c r="E9" s="15">
        <f t="shared" si="0"/>
        <v>10079312.029999999</v>
      </c>
      <c r="F9" s="15">
        <v>9992060.5899999999</v>
      </c>
      <c r="G9" s="15">
        <v>9992060.5899999999</v>
      </c>
      <c r="H9" s="15">
        <f t="shared" si="1"/>
        <v>87251.439999999478</v>
      </c>
    </row>
    <row r="10" spans="1:8" x14ac:dyDescent="0.2">
      <c r="A10" s="49">
        <v>1500</v>
      </c>
      <c r="B10" s="11" t="s">
        <v>73</v>
      </c>
      <c r="C10" s="15">
        <v>46224866.590000004</v>
      </c>
      <c r="D10" s="15">
        <v>-1004007.22</v>
      </c>
      <c r="E10" s="15">
        <f t="shared" si="0"/>
        <v>45220859.370000005</v>
      </c>
      <c r="F10" s="15">
        <v>43960486.090000004</v>
      </c>
      <c r="G10" s="15">
        <v>43960486.090000004</v>
      </c>
      <c r="H10" s="15">
        <f t="shared" si="1"/>
        <v>1260373.2800000012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45000</v>
      </c>
      <c r="E12" s="15">
        <f t="shared" si="0"/>
        <v>45000</v>
      </c>
      <c r="F12" s="15">
        <v>45000</v>
      </c>
      <c r="G12" s="15">
        <v>45000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22495875.130000003</v>
      </c>
      <c r="D13" s="15">
        <f>SUM(D14:D22)</f>
        <v>15973734.33</v>
      </c>
      <c r="E13" s="15">
        <f t="shared" si="0"/>
        <v>38469609.460000001</v>
      </c>
      <c r="F13" s="15">
        <f>SUM(F14:F22)</f>
        <v>36400576.810000002</v>
      </c>
      <c r="G13" s="15">
        <f>SUM(G14:G22)</f>
        <v>36400576.810000002</v>
      </c>
      <c r="H13" s="15">
        <f t="shared" si="1"/>
        <v>2069032.6499999985</v>
      </c>
    </row>
    <row r="14" spans="1:8" x14ac:dyDescent="0.2">
      <c r="A14" s="49">
        <v>2100</v>
      </c>
      <c r="B14" s="11" t="s">
        <v>75</v>
      </c>
      <c r="C14" s="15">
        <v>3135365.99</v>
      </c>
      <c r="D14" s="15">
        <v>-375171.49</v>
      </c>
      <c r="E14" s="15">
        <f t="shared" si="0"/>
        <v>2760194.5</v>
      </c>
      <c r="F14" s="15">
        <v>2402616.59</v>
      </c>
      <c r="G14" s="15">
        <v>2402616.59</v>
      </c>
      <c r="H14" s="15">
        <f t="shared" si="1"/>
        <v>357577.91000000015</v>
      </c>
    </row>
    <row r="15" spans="1:8" x14ac:dyDescent="0.2">
      <c r="A15" s="49">
        <v>2200</v>
      </c>
      <c r="B15" s="11" t="s">
        <v>76</v>
      </c>
      <c r="C15" s="15">
        <v>568953.91</v>
      </c>
      <c r="D15" s="15">
        <v>-168872.79</v>
      </c>
      <c r="E15" s="15">
        <f t="shared" si="0"/>
        <v>400081.12</v>
      </c>
      <c r="F15" s="15">
        <v>371167.34</v>
      </c>
      <c r="G15" s="15">
        <v>371167.34</v>
      </c>
      <c r="H15" s="15">
        <f t="shared" si="1"/>
        <v>28913.77999999997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3086887.07</v>
      </c>
      <c r="D17" s="15">
        <v>8695961.1199999992</v>
      </c>
      <c r="E17" s="15">
        <f t="shared" si="0"/>
        <v>11782848.189999999</v>
      </c>
      <c r="F17" s="15">
        <v>11342292.91</v>
      </c>
      <c r="G17" s="15">
        <v>11342292.91</v>
      </c>
      <c r="H17" s="15">
        <f t="shared" si="1"/>
        <v>440555.27999999933</v>
      </c>
    </row>
    <row r="18" spans="1:8" x14ac:dyDescent="0.2">
      <c r="A18" s="49">
        <v>2500</v>
      </c>
      <c r="B18" s="11" t="s">
        <v>79</v>
      </c>
      <c r="C18" s="15">
        <v>845388.26</v>
      </c>
      <c r="D18" s="15">
        <v>-57269.33</v>
      </c>
      <c r="E18" s="15">
        <f t="shared" si="0"/>
        <v>788118.93</v>
      </c>
      <c r="F18" s="15">
        <v>739867.9</v>
      </c>
      <c r="G18" s="15">
        <v>739867.9</v>
      </c>
      <c r="H18" s="15">
        <f t="shared" si="1"/>
        <v>48251.030000000028</v>
      </c>
    </row>
    <row r="19" spans="1:8" x14ac:dyDescent="0.2">
      <c r="A19" s="49">
        <v>2600</v>
      </c>
      <c r="B19" s="11" t="s">
        <v>80</v>
      </c>
      <c r="C19" s="15">
        <v>11120440</v>
      </c>
      <c r="D19" s="15">
        <v>8096691.29</v>
      </c>
      <c r="E19" s="15">
        <f t="shared" si="0"/>
        <v>19217131.289999999</v>
      </c>
      <c r="F19" s="15">
        <v>18186212.350000001</v>
      </c>
      <c r="G19" s="15">
        <v>18186212.350000001</v>
      </c>
      <c r="H19" s="15">
        <f t="shared" si="1"/>
        <v>1030918.9399999976</v>
      </c>
    </row>
    <row r="20" spans="1:8" x14ac:dyDescent="0.2">
      <c r="A20" s="49">
        <v>2700</v>
      </c>
      <c r="B20" s="11" t="s">
        <v>81</v>
      </c>
      <c r="C20" s="15">
        <v>1002523.85</v>
      </c>
      <c r="D20" s="15">
        <v>-714141.2</v>
      </c>
      <c r="E20" s="15">
        <f t="shared" si="0"/>
        <v>288382.65000000002</v>
      </c>
      <c r="F20" s="15">
        <v>263063.75</v>
      </c>
      <c r="G20" s="15">
        <v>263063.75</v>
      </c>
      <c r="H20" s="15">
        <f t="shared" si="1"/>
        <v>25318.900000000023</v>
      </c>
    </row>
    <row r="21" spans="1:8" x14ac:dyDescent="0.2">
      <c r="A21" s="49">
        <v>2800</v>
      </c>
      <c r="B21" s="11" t="s">
        <v>82</v>
      </c>
      <c r="C21" s="15">
        <v>40000</v>
      </c>
      <c r="D21" s="15">
        <v>-36752</v>
      </c>
      <c r="E21" s="15">
        <f t="shared" si="0"/>
        <v>3248</v>
      </c>
      <c r="F21" s="15">
        <v>3248</v>
      </c>
      <c r="G21" s="15">
        <v>3248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2696316.05</v>
      </c>
      <c r="D22" s="15">
        <v>533288.73</v>
      </c>
      <c r="E22" s="15">
        <f t="shared" si="0"/>
        <v>3229604.78</v>
      </c>
      <c r="F22" s="15">
        <v>3092107.97</v>
      </c>
      <c r="G22" s="15">
        <v>3092107.97</v>
      </c>
      <c r="H22" s="15">
        <f t="shared" si="1"/>
        <v>137496.80999999959</v>
      </c>
    </row>
    <row r="23" spans="1:8" x14ac:dyDescent="0.2">
      <c r="A23" s="48" t="s">
        <v>63</v>
      </c>
      <c r="B23" s="7"/>
      <c r="C23" s="15">
        <f>SUM(C24:C32)</f>
        <v>47695662.470000006</v>
      </c>
      <c r="D23" s="15">
        <f>SUM(D24:D32)</f>
        <v>-6116778.8599999994</v>
      </c>
      <c r="E23" s="15">
        <f t="shared" si="0"/>
        <v>41578883.610000007</v>
      </c>
      <c r="F23" s="15">
        <f>SUM(F24:F32)</f>
        <v>39746747.030000009</v>
      </c>
      <c r="G23" s="15">
        <f>SUM(G24:G32)</f>
        <v>39706073.310000002</v>
      </c>
      <c r="H23" s="15">
        <f t="shared" si="1"/>
        <v>1832136.5799999982</v>
      </c>
    </row>
    <row r="24" spans="1:8" x14ac:dyDescent="0.2">
      <c r="A24" s="49">
        <v>3100</v>
      </c>
      <c r="B24" s="11" t="s">
        <v>84</v>
      </c>
      <c r="C24" s="15">
        <v>19350576.43</v>
      </c>
      <c r="D24" s="15">
        <v>-1447176.5</v>
      </c>
      <c r="E24" s="15">
        <f t="shared" si="0"/>
        <v>17903399.93</v>
      </c>
      <c r="F24" s="15">
        <v>16977708.940000001</v>
      </c>
      <c r="G24" s="15">
        <v>16950035.219999999</v>
      </c>
      <c r="H24" s="15">
        <f t="shared" si="1"/>
        <v>925690.98999999836</v>
      </c>
    </row>
    <row r="25" spans="1:8" x14ac:dyDescent="0.2">
      <c r="A25" s="49">
        <v>3200</v>
      </c>
      <c r="B25" s="11" t="s">
        <v>85</v>
      </c>
      <c r="C25" s="15">
        <v>2363816</v>
      </c>
      <c r="D25" s="15">
        <v>-416415.02</v>
      </c>
      <c r="E25" s="15">
        <f t="shared" si="0"/>
        <v>1947400.98</v>
      </c>
      <c r="F25" s="15">
        <v>1836071.46</v>
      </c>
      <c r="G25" s="15">
        <v>1836071.46</v>
      </c>
      <c r="H25" s="15">
        <f t="shared" si="1"/>
        <v>111329.52000000002</v>
      </c>
    </row>
    <row r="26" spans="1:8" x14ac:dyDescent="0.2">
      <c r="A26" s="49">
        <v>3300</v>
      </c>
      <c r="B26" s="11" t="s">
        <v>86</v>
      </c>
      <c r="C26" s="15">
        <v>5618491.6799999997</v>
      </c>
      <c r="D26" s="15">
        <v>-379902.22</v>
      </c>
      <c r="E26" s="15">
        <f t="shared" si="0"/>
        <v>5238589.46</v>
      </c>
      <c r="F26" s="15">
        <v>5090562.18</v>
      </c>
      <c r="G26" s="15">
        <v>5077562.18</v>
      </c>
      <c r="H26" s="15">
        <f t="shared" si="1"/>
        <v>148027.28000000026</v>
      </c>
    </row>
    <row r="27" spans="1:8" x14ac:dyDescent="0.2">
      <c r="A27" s="49">
        <v>3400</v>
      </c>
      <c r="B27" s="11" t="s">
        <v>87</v>
      </c>
      <c r="C27" s="15">
        <v>1525726.26</v>
      </c>
      <c r="D27" s="15">
        <v>-342367.33</v>
      </c>
      <c r="E27" s="15">
        <f t="shared" si="0"/>
        <v>1183358.93</v>
      </c>
      <c r="F27" s="15">
        <v>1167779.7</v>
      </c>
      <c r="G27" s="15">
        <v>1167779.7</v>
      </c>
      <c r="H27" s="15">
        <f t="shared" si="1"/>
        <v>15579.229999999981</v>
      </c>
    </row>
    <row r="28" spans="1:8" x14ac:dyDescent="0.2">
      <c r="A28" s="49">
        <v>3500</v>
      </c>
      <c r="B28" s="11" t="s">
        <v>88</v>
      </c>
      <c r="C28" s="15">
        <v>4715015.05</v>
      </c>
      <c r="D28" s="15">
        <v>177327.04</v>
      </c>
      <c r="E28" s="15">
        <f t="shared" si="0"/>
        <v>4892342.09</v>
      </c>
      <c r="F28" s="15">
        <v>4516900.3</v>
      </c>
      <c r="G28" s="15">
        <v>4516900.3</v>
      </c>
      <c r="H28" s="15">
        <f t="shared" si="1"/>
        <v>375441.79000000004</v>
      </c>
    </row>
    <row r="29" spans="1:8" x14ac:dyDescent="0.2">
      <c r="A29" s="49">
        <v>3600</v>
      </c>
      <c r="B29" s="11" t="s">
        <v>89</v>
      </c>
      <c r="C29" s="15">
        <v>1470800</v>
      </c>
      <c r="D29" s="15">
        <v>20520.66</v>
      </c>
      <c r="E29" s="15">
        <f t="shared" si="0"/>
        <v>1491320.66</v>
      </c>
      <c r="F29" s="15">
        <v>1464601.6000000001</v>
      </c>
      <c r="G29" s="15">
        <v>1464601.6000000001</v>
      </c>
      <c r="H29" s="15">
        <f t="shared" si="1"/>
        <v>26719.059999999823</v>
      </c>
    </row>
    <row r="30" spans="1:8" x14ac:dyDescent="0.2">
      <c r="A30" s="49">
        <v>3700</v>
      </c>
      <c r="B30" s="11" t="s">
        <v>90</v>
      </c>
      <c r="C30" s="15">
        <v>257140</v>
      </c>
      <c r="D30" s="15">
        <v>-182695.38</v>
      </c>
      <c r="E30" s="15">
        <f t="shared" si="0"/>
        <v>74444.62</v>
      </c>
      <c r="F30" s="15">
        <v>50331.57</v>
      </c>
      <c r="G30" s="15">
        <v>50331.57</v>
      </c>
      <c r="H30" s="15">
        <f t="shared" si="1"/>
        <v>24113.049999999996</v>
      </c>
    </row>
    <row r="31" spans="1:8" x14ac:dyDescent="0.2">
      <c r="A31" s="49">
        <v>3800</v>
      </c>
      <c r="B31" s="11" t="s">
        <v>91</v>
      </c>
      <c r="C31" s="15">
        <v>9824794.1999999993</v>
      </c>
      <c r="D31" s="15">
        <v>-5250679.72</v>
      </c>
      <c r="E31" s="15">
        <f t="shared" si="0"/>
        <v>4574114.4799999995</v>
      </c>
      <c r="F31" s="15">
        <v>4378775.82</v>
      </c>
      <c r="G31" s="15">
        <v>4378775.82</v>
      </c>
      <c r="H31" s="15">
        <f t="shared" si="1"/>
        <v>195338.65999999922</v>
      </c>
    </row>
    <row r="32" spans="1:8" x14ac:dyDescent="0.2">
      <c r="A32" s="49">
        <v>3900</v>
      </c>
      <c r="B32" s="11" t="s">
        <v>19</v>
      </c>
      <c r="C32" s="15">
        <v>2569302.85</v>
      </c>
      <c r="D32" s="15">
        <v>1704609.61</v>
      </c>
      <c r="E32" s="15">
        <f t="shared" si="0"/>
        <v>4273912.46</v>
      </c>
      <c r="F32" s="15">
        <v>4264015.46</v>
      </c>
      <c r="G32" s="15">
        <v>4264015.46</v>
      </c>
      <c r="H32" s="15">
        <f t="shared" si="1"/>
        <v>9897</v>
      </c>
    </row>
    <row r="33" spans="1:8" x14ac:dyDescent="0.2">
      <c r="A33" s="48" t="s">
        <v>64</v>
      </c>
      <c r="B33" s="7"/>
      <c r="C33" s="15">
        <f>SUM(C34:C42)</f>
        <v>28545891.98</v>
      </c>
      <c r="D33" s="15">
        <f>SUM(D34:D42)</f>
        <v>9629996.7000000011</v>
      </c>
      <c r="E33" s="15">
        <f t="shared" si="0"/>
        <v>38175888.68</v>
      </c>
      <c r="F33" s="15">
        <f>SUM(F34:F42)</f>
        <v>36822116.93</v>
      </c>
      <c r="G33" s="15">
        <f>SUM(G34:G42)</f>
        <v>35815998.950000003</v>
      </c>
      <c r="H33" s="15">
        <f t="shared" si="1"/>
        <v>1353771.75</v>
      </c>
    </row>
    <row r="34" spans="1:8" x14ac:dyDescent="0.2">
      <c r="A34" s="49">
        <v>4100</v>
      </c>
      <c r="B34" s="11" t="s">
        <v>92</v>
      </c>
      <c r="C34" s="15">
        <v>10189178.07</v>
      </c>
      <c r="D34" s="15">
        <v>1734133.52</v>
      </c>
      <c r="E34" s="15">
        <f t="shared" si="0"/>
        <v>11923311.59</v>
      </c>
      <c r="F34" s="15">
        <v>11829628.84</v>
      </c>
      <c r="G34" s="15">
        <v>11829628.84</v>
      </c>
      <c r="H34" s="15">
        <f t="shared" si="1"/>
        <v>93682.75</v>
      </c>
    </row>
    <row r="35" spans="1:8" x14ac:dyDescent="0.2">
      <c r="A35" s="49">
        <v>4200</v>
      </c>
      <c r="B35" s="11" t="s">
        <v>93</v>
      </c>
      <c r="C35" s="15">
        <v>56160</v>
      </c>
      <c r="D35" s="15">
        <v>0</v>
      </c>
      <c r="E35" s="15">
        <f t="shared" si="0"/>
        <v>56160</v>
      </c>
      <c r="F35" s="15">
        <v>56160</v>
      </c>
      <c r="G35" s="15">
        <v>56160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1590000</v>
      </c>
      <c r="D36" s="15">
        <v>-746067.5</v>
      </c>
      <c r="E36" s="15">
        <f t="shared" si="0"/>
        <v>843932.5</v>
      </c>
      <c r="F36" s="15">
        <v>593932.5</v>
      </c>
      <c r="G36" s="15">
        <v>593932.5</v>
      </c>
      <c r="H36" s="15">
        <f t="shared" si="1"/>
        <v>250000</v>
      </c>
    </row>
    <row r="37" spans="1:8" x14ac:dyDescent="0.2">
      <c r="A37" s="49">
        <v>4400</v>
      </c>
      <c r="B37" s="11" t="s">
        <v>95</v>
      </c>
      <c r="C37" s="15">
        <v>14544348</v>
      </c>
      <c r="D37" s="15">
        <v>8761085.9600000009</v>
      </c>
      <c r="E37" s="15">
        <f t="shared" si="0"/>
        <v>23305433.960000001</v>
      </c>
      <c r="F37" s="15">
        <v>22295344.960000001</v>
      </c>
      <c r="G37" s="15">
        <v>21289226.98</v>
      </c>
      <c r="H37" s="15">
        <f t="shared" si="1"/>
        <v>1010089</v>
      </c>
    </row>
    <row r="38" spans="1:8" x14ac:dyDescent="0.2">
      <c r="A38" s="49">
        <v>4500</v>
      </c>
      <c r="B38" s="11" t="s">
        <v>41</v>
      </c>
      <c r="C38" s="15">
        <v>1964029.91</v>
      </c>
      <c r="D38" s="15">
        <v>-111379.28</v>
      </c>
      <c r="E38" s="15">
        <f t="shared" si="0"/>
        <v>1852650.63</v>
      </c>
      <c r="F38" s="15">
        <v>1852650.63</v>
      </c>
      <c r="G38" s="15">
        <v>1852650.63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202176</v>
      </c>
      <c r="D41" s="15">
        <v>-7776</v>
      </c>
      <c r="E41" s="15">
        <f t="shared" si="0"/>
        <v>194400</v>
      </c>
      <c r="F41" s="15">
        <v>194400</v>
      </c>
      <c r="G41" s="15">
        <v>194400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2158150.69</v>
      </c>
      <c r="D43" s="15">
        <f>SUM(D44:D52)</f>
        <v>-16676.789999999979</v>
      </c>
      <c r="E43" s="15">
        <f t="shared" si="0"/>
        <v>2141473.9</v>
      </c>
      <c r="F43" s="15">
        <f>SUM(F44:F52)</f>
        <v>1468574.8</v>
      </c>
      <c r="G43" s="15">
        <f>SUM(G44:G52)</f>
        <v>1468574.8</v>
      </c>
      <c r="H43" s="15">
        <f t="shared" si="1"/>
        <v>672899.09999999986</v>
      </c>
    </row>
    <row r="44" spans="1:8" x14ac:dyDescent="0.2">
      <c r="A44" s="49">
        <v>5100</v>
      </c>
      <c r="B44" s="11" t="s">
        <v>99</v>
      </c>
      <c r="C44" s="15">
        <v>486840</v>
      </c>
      <c r="D44" s="15">
        <v>-357490</v>
      </c>
      <c r="E44" s="15">
        <f t="shared" si="0"/>
        <v>129350</v>
      </c>
      <c r="F44" s="15">
        <v>129350</v>
      </c>
      <c r="G44" s="15">
        <v>129350</v>
      </c>
      <c r="H44" s="15">
        <f t="shared" si="1"/>
        <v>0</v>
      </c>
    </row>
    <row r="45" spans="1:8" x14ac:dyDescent="0.2">
      <c r="A45" s="49">
        <v>5200</v>
      </c>
      <c r="B45" s="11" t="s">
        <v>100</v>
      </c>
      <c r="C45" s="15">
        <v>10000</v>
      </c>
      <c r="D45" s="15">
        <v>7855.2</v>
      </c>
      <c r="E45" s="15">
        <f t="shared" si="0"/>
        <v>17855.2</v>
      </c>
      <c r="F45" s="15">
        <v>0</v>
      </c>
      <c r="G45" s="15">
        <v>0</v>
      </c>
      <c r="H45" s="15">
        <f t="shared" si="1"/>
        <v>17855.2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1175000</v>
      </c>
      <c r="D47" s="15">
        <v>337184.07</v>
      </c>
      <c r="E47" s="15">
        <f t="shared" si="0"/>
        <v>1512184.07</v>
      </c>
      <c r="F47" s="15">
        <v>1233924.8</v>
      </c>
      <c r="G47" s="15">
        <v>1233924.8</v>
      </c>
      <c r="H47" s="15">
        <f t="shared" si="1"/>
        <v>278259.27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356310.69</v>
      </c>
      <c r="D49" s="15">
        <v>-329310.69</v>
      </c>
      <c r="E49" s="15">
        <f t="shared" si="0"/>
        <v>27000</v>
      </c>
      <c r="F49" s="15">
        <v>27000</v>
      </c>
      <c r="G49" s="15">
        <v>27000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341784.63</v>
      </c>
      <c r="E51" s="15">
        <f t="shared" si="0"/>
        <v>341784.63</v>
      </c>
      <c r="F51" s="15">
        <v>0</v>
      </c>
      <c r="G51" s="15">
        <v>0</v>
      </c>
      <c r="H51" s="15">
        <f t="shared" si="1"/>
        <v>341784.63</v>
      </c>
    </row>
    <row r="52" spans="1:8" x14ac:dyDescent="0.2">
      <c r="A52" s="49">
        <v>5900</v>
      </c>
      <c r="B52" s="11" t="s">
        <v>107</v>
      </c>
      <c r="C52" s="15">
        <v>130000</v>
      </c>
      <c r="D52" s="15">
        <v>-16700</v>
      </c>
      <c r="E52" s="15">
        <f t="shared" si="0"/>
        <v>113300</v>
      </c>
      <c r="F52" s="15">
        <v>78300</v>
      </c>
      <c r="G52" s="15">
        <v>78300</v>
      </c>
      <c r="H52" s="15">
        <f t="shared" si="1"/>
        <v>35000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116398256.94</v>
      </c>
      <c r="E53" s="15">
        <f t="shared" si="0"/>
        <v>116398256.94</v>
      </c>
      <c r="F53" s="15">
        <f>SUM(F54:F56)</f>
        <v>97427902.75</v>
      </c>
      <c r="G53" s="15">
        <f>SUM(G54:G56)</f>
        <v>88767468.820000008</v>
      </c>
      <c r="H53" s="15">
        <f t="shared" si="1"/>
        <v>18970354.189999998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110920489.22</v>
      </c>
      <c r="E54" s="15">
        <f t="shared" si="0"/>
        <v>110920489.22</v>
      </c>
      <c r="F54" s="15">
        <v>92651550.719999999</v>
      </c>
      <c r="G54" s="15">
        <v>84496935.030000001</v>
      </c>
      <c r="H54" s="15">
        <f t="shared" si="1"/>
        <v>18268938.5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5477767.7199999997</v>
      </c>
      <c r="E55" s="15">
        <f t="shared" si="0"/>
        <v>5477767.7199999997</v>
      </c>
      <c r="F55" s="15">
        <v>4776352.03</v>
      </c>
      <c r="G55" s="15">
        <v>4270533.79</v>
      </c>
      <c r="H55" s="15">
        <f t="shared" si="1"/>
        <v>701415.68999999948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85919428.329999998</v>
      </c>
      <c r="D57" s="15">
        <f>SUM(D58:D64)</f>
        <v>-82561058.959999993</v>
      </c>
      <c r="E57" s="15">
        <f t="shared" si="0"/>
        <v>3358369.3700000048</v>
      </c>
      <c r="F57" s="15">
        <f>SUM(F58:F64)</f>
        <v>0</v>
      </c>
      <c r="G57" s="15">
        <f>SUM(G58:G64)</f>
        <v>0</v>
      </c>
      <c r="H57" s="15">
        <f t="shared" si="1"/>
        <v>3358369.3700000048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85919428.329999998</v>
      </c>
      <c r="D64" s="15">
        <v>-82561058.959999993</v>
      </c>
      <c r="E64" s="15">
        <f t="shared" si="0"/>
        <v>3358369.3700000048</v>
      </c>
      <c r="F64" s="15">
        <v>0</v>
      </c>
      <c r="G64" s="15">
        <v>0</v>
      </c>
      <c r="H64" s="15">
        <f t="shared" si="1"/>
        <v>3358369.3700000048</v>
      </c>
    </row>
    <row r="65" spans="1:8" x14ac:dyDescent="0.2">
      <c r="A65" s="48" t="s">
        <v>68</v>
      </c>
      <c r="B65" s="7"/>
      <c r="C65" s="15">
        <f>SUM(C66:C68)</f>
        <v>1936185.38</v>
      </c>
      <c r="D65" s="15">
        <f>SUM(D66:D68)</f>
        <v>-991193.89</v>
      </c>
      <c r="E65" s="15">
        <f t="shared" si="0"/>
        <v>944991.48999999987</v>
      </c>
      <c r="F65" s="15">
        <f>SUM(F66:F68)</f>
        <v>944991.48</v>
      </c>
      <c r="G65" s="15">
        <f>SUM(G66:G68)</f>
        <v>944991.48</v>
      </c>
      <c r="H65" s="15">
        <f t="shared" si="1"/>
        <v>9.9999998928979039E-3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1936185.38</v>
      </c>
      <c r="D68" s="15">
        <v>-991193.89</v>
      </c>
      <c r="E68" s="15">
        <f t="shared" si="0"/>
        <v>944991.48999999987</v>
      </c>
      <c r="F68" s="15">
        <v>944991.48</v>
      </c>
      <c r="G68" s="15">
        <v>944991.48</v>
      </c>
      <c r="H68" s="15">
        <f t="shared" si="1"/>
        <v>9.9999998928979039E-3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332573768.97999996</v>
      </c>
      <c r="D77" s="17">
        <f t="shared" si="4"/>
        <v>50415123.790000007</v>
      </c>
      <c r="E77" s="17">
        <f t="shared" si="4"/>
        <v>382988892.77000004</v>
      </c>
      <c r="F77" s="17">
        <f t="shared" si="4"/>
        <v>352345712.14000005</v>
      </c>
      <c r="G77" s="17">
        <f t="shared" si="4"/>
        <v>342638486.51000005</v>
      </c>
      <c r="H77" s="17">
        <f t="shared" si="4"/>
        <v>30643180.629999992</v>
      </c>
    </row>
    <row r="78" spans="1:8" x14ac:dyDescent="0.2">
      <c r="A78" s="1" t="s">
        <v>171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326515403</v>
      </c>
      <c r="D6" s="50">
        <v>-64863883.189999998</v>
      </c>
      <c r="E6" s="50">
        <f>C6+D6</f>
        <v>261651519.81</v>
      </c>
      <c r="F6" s="50">
        <v>250651592.47999999</v>
      </c>
      <c r="G6" s="50">
        <v>249604800.78</v>
      </c>
      <c r="H6" s="50">
        <f>E6-F6</f>
        <v>10999927.330000013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4094336.07</v>
      </c>
      <c r="D8" s="50">
        <v>115390386.26000001</v>
      </c>
      <c r="E8" s="50">
        <f>C8+D8</f>
        <v>119484722.33</v>
      </c>
      <c r="F8" s="50">
        <v>99841469.030000001</v>
      </c>
      <c r="G8" s="50">
        <v>91181035.099999994</v>
      </c>
      <c r="H8" s="50">
        <f>E8-F8</f>
        <v>19643253.299999997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1964029.91</v>
      </c>
      <c r="D12" s="50">
        <v>-111379.28</v>
      </c>
      <c r="E12" s="50">
        <f>C12+D12</f>
        <v>1852650.63</v>
      </c>
      <c r="F12" s="50">
        <v>1852650.63</v>
      </c>
      <c r="G12" s="50">
        <v>1852650.63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332573768.98000002</v>
      </c>
      <c r="D16" s="17">
        <f>SUM(D6+D8+D10+D12+D14)</f>
        <v>50415123.790000007</v>
      </c>
      <c r="E16" s="17">
        <f>SUM(E6+E8+E10+E12+E14)</f>
        <v>382988892.76999998</v>
      </c>
      <c r="F16" s="17">
        <f t="shared" ref="F16:H16" si="0">SUM(F6+F8+F10+F12+F14)</f>
        <v>352345712.13999999</v>
      </c>
      <c r="G16" s="17">
        <f t="shared" si="0"/>
        <v>342638486.50999999</v>
      </c>
      <c r="H16" s="17">
        <f t="shared" si="0"/>
        <v>30643180.63000001</v>
      </c>
    </row>
    <row r="17" spans="2:2" x14ac:dyDescent="0.2">
      <c r="B17" s="1" t="s">
        <v>171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167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1020138.3</v>
      </c>
      <c r="D7" s="15">
        <v>-321247.76</v>
      </c>
      <c r="E7" s="15">
        <f>C7+D7</f>
        <v>698890.54</v>
      </c>
      <c r="F7" s="15">
        <v>698890.54</v>
      </c>
      <c r="G7" s="15">
        <v>698890.54</v>
      </c>
      <c r="H7" s="15">
        <f>E7-F7</f>
        <v>0</v>
      </c>
    </row>
    <row r="8" spans="1:8" x14ac:dyDescent="0.2">
      <c r="A8" s="4" t="s">
        <v>131</v>
      </c>
      <c r="B8" s="22"/>
      <c r="C8" s="15">
        <v>1328851.5</v>
      </c>
      <c r="D8" s="15">
        <v>-307591.51</v>
      </c>
      <c r="E8" s="15">
        <f t="shared" ref="E8:E13" si="0">C8+D8</f>
        <v>1021259.99</v>
      </c>
      <c r="F8" s="15">
        <v>994373.38</v>
      </c>
      <c r="G8" s="15">
        <v>994373.38</v>
      </c>
      <c r="H8" s="15">
        <f t="shared" ref="H8:H13" si="1">E8-F8</f>
        <v>26886.609999999986</v>
      </c>
    </row>
    <row r="9" spans="1:8" x14ac:dyDescent="0.2">
      <c r="A9" s="4" t="s">
        <v>132</v>
      </c>
      <c r="B9" s="22"/>
      <c r="C9" s="15">
        <v>7452400.3300000001</v>
      </c>
      <c r="D9" s="15">
        <v>-1017599.42</v>
      </c>
      <c r="E9" s="15">
        <f t="shared" si="0"/>
        <v>6434800.9100000001</v>
      </c>
      <c r="F9" s="15">
        <v>6376758.4299999997</v>
      </c>
      <c r="G9" s="15">
        <v>6376758.4299999997</v>
      </c>
      <c r="H9" s="15">
        <f t="shared" si="1"/>
        <v>58042.480000000447</v>
      </c>
    </row>
    <row r="10" spans="1:8" x14ac:dyDescent="0.2">
      <c r="A10" s="4" t="s">
        <v>133</v>
      </c>
      <c r="B10" s="22"/>
      <c r="C10" s="15">
        <v>9038478.7400000002</v>
      </c>
      <c r="D10" s="15">
        <v>1834369.41</v>
      </c>
      <c r="E10" s="15">
        <f t="shared" si="0"/>
        <v>10872848.15</v>
      </c>
      <c r="F10" s="15">
        <v>10817423.300000001</v>
      </c>
      <c r="G10" s="15">
        <v>10497517.960000001</v>
      </c>
      <c r="H10" s="15">
        <f t="shared" si="1"/>
        <v>55424.849999999627</v>
      </c>
    </row>
    <row r="11" spans="1:8" x14ac:dyDescent="0.2">
      <c r="A11" s="4" t="s">
        <v>134</v>
      </c>
      <c r="B11" s="22"/>
      <c r="C11" s="15">
        <v>1933289.18</v>
      </c>
      <c r="D11" s="15">
        <v>40396.1</v>
      </c>
      <c r="E11" s="15">
        <f t="shared" si="0"/>
        <v>1973685.28</v>
      </c>
      <c r="F11" s="15">
        <v>1938599.85</v>
      </c>
      <c r="G11" s="15">
        <v>1938599.85</v>
      </c>
      <c r="H11" s="15">
        <f t="shared" si="1"/>
        <v>35085.429999999935</v>
      </c>
    </row>
    <row r="12" spans="1:8" x14ac:dyDescent="0.2">
      <c r="A12" s="4" t="s">
        <v>135</v>
      </c>
      <c r="B12" s="22"/>
      <c r="C12" s="15">
        <v>1793980.43</v>
      </c>
      <c r="D12" s="15">
        <v>-16067.63</v>
      </c>
      <c r="E12" s="15">
        <f t="shared" si="0"/>
        <v>1777912.8</v>
      </c>
      <c r="F12" s="15">
        <v>1756680.25</v>
      </c>
      <c r="G12" s="15">
        <v>1756680.25</v>
      </c>
      <c r="H12" s="15">
        <f t="shared" si="1"/>
        <v>21232.550000000047</v>
      </c>
    </row>
    <row r="13" spans="1:8" x14ac:dyDescent="0.2">
      <c r="A13" s="4" t="s">
        <v>136</v>
      </c>
      <c r="B13" s="22"/>
      <c r="C13" s="15">
        <v>34498657.539999999</v>
      </c>
      <c r="D13" s="15">
        <v>-12245887.57</v>
      </c>
      <c r="E13" s="15">
        <f t="shared" si="0"/>
        <v>22252769.969999999</v>
      </c>
      <c r="F13" s="15">
        <v>19719460.66</v>
      </c>
      <c r="G13" s="15">
        <v>19706460.66</v>
      </c>
      <c r="H13" s="15">
        <f t="shared" si="1"/>
        <v>2533309.3099999987</v>
      </c>
    </row>
    <row r="14" spans="1:8" x14ac:dyDescent="0.2">
      <c r="A14" s="4" t="s">
        <v>137</v>
      </c>
      <c r="B14" s="22"/>
      <c r="C14" s="15">
        <v>989350.9</v>
      </c>
      <c r="D14" s="15">
        <v>-45992.43</v>
      </c>
      <c r="E14" s="15">
        <f t="shared" ref="E14" si="2">C14+D14</f>
        <v>943358.47</v>
      </c>
      <c r="F14" s="15">
        <v>832982.58</v>
      </c>
      <c r="G14" s="15">
        <v>832982.58</v>
      </c>
      <c r="H14" s="15">
        <f t="shared" ref="H14" si="3">E14-F14</f>
        <v>110375.89000000001</v>
      </c>
    </row>
    <row r="15" spans="1:8" x14ac:dyDescent="0.2">
      <c r="A15" s="4" t="s">
        <v>138</v>
      </c>
      <c r="B15" s="22"/>
      <c r="C15" s="15">
        <v>2513100.86</v>
      </c>
      <c r="D15" s="15">
        <v>254169.94</v>
      </c>
      <c r="E15" s="15">
        <f t="shared" ref="E15" si="4">C15+D15</f>
        <v>2767270.8</v>
      </c>
      <c r="F15" s="15">
        <v>2692749.38</v>
      </c>
      <c r="G15" s="15">
        <v>2692749.38</v>
      </c>
      <c r="H15" s="15">
        <f t="shared" ref="H15" si="5">E15-F15</f>
        <v>74521.419999999925</v>
      </c>
    </row>
    <row r="16" spans="1:8" x14ac:dyDescent="0.2">
      <c r="A16" s="4" t="s">
        <v>139</v>
      </c>
      <c r="B16" s="22"/>
      <c r="C16" s="15">
        <v>1182822.3400000001</v>
      </c>
      <c r="D16" s="15">
        <v>-71955.16</v>
      </c>
      <c r="E16" s="15">
        <f t="shared" ref="E16" si="6">C16+D16</f>
        <v>1110867.1800000002</v>
      </c>
      <c r="F16" s="15">
        <v>1037351.72</v>
      </c>
      <c r="G16" s="15">
        <v>1037351.72</v>
      </c>
      <c r="H16" s="15">
        <f t="shared" ref="H16" si="7">E16-F16</f>
        <v>73515.460000000196</v>
      </c>
    </row>
    <row r="17" spans="1:8" x14ac:dyDescent="0.2">
      <c r="A17" s="4" t="s">
        <v>140</v>
      </c>
      <c r="B17" s="22"/>
      <c r="C17" s="15">
        <v>20134916.670000002</v>
      </c>
      <c r="D17" s="15">
        <v>2478924.94</v>
      </c>
      <c r="E17" s="15">
        <f t="shared" ref="E17" si="8">C17+D17</f>
        <v>22613841.610000003</v>
      </c>
      <c r="F17" s="15">
        <v>22272392.460000001</v>
      </c>
      <c r="G17" s="15">
        <v>22272392.460000001</v>
      </c>
      <c r="H17" s="15">
        <f t="shared" ref="H17" si="9">E17-F17</f>
        <v>341449.15000000224</v>
      </c>
    </row>
    <row r="18" spans="1:8" x14ac:dyDescent="0.2">
      <c r="A18" s="4" t="s">
        <v>141</v>
      </c>
      <c r="B18" s="22"/>
      <c r="C18" s="15">
        <v>1645270.32</v>
      </c>
      <c r="D18" s="15">
        <v>-621548.74</v>
      </c>
      <c r="E18" s="15">
        <f t="shared" ref="E18" si="10">C18+D18</f>
        <v>1023721.5800000001</v>
      </c>
      <c r="F18" s="15">
        <v>1001922.1</v>
      </c>
      <c r="G18" s="15">
        <v>1001922.1</v>
      </c>
      <c r="H18" s="15">
        <f t="shared" ref="H18" si="11">E18-F18</f>
        <v>21799.480000000098</v>
      </c>
    </row>
    <row r="19" spans="1:8" x14ac:dyDescent="0.2">
      <c r="A19" s="4" t="s">
        <v>142</v>
      </c>
      <c r="B19" s="22"/>
      <c r="C19" s="15">
        <v>1725632.69</v>
      </c>
      <c r="D19" s="15">
        <v>-163135.99</v>
      </c>
      <c r="E19" s="15">
        <f t="shared" ref="E19" si="12">C19+D19</f>
        <v>1562496.7</v>
      </c>
      <c r="F19" s="15">
        <v>1557522.97</v>
      </c>
      <c r="G19" s="15">
        <v>1557522.97</v>
      </c>
      <c r="H19" s="15">
        <f t="shared" ref="H19" si="13">E19-F19</f>
        <v>4973.7299999999814</v>
      </c>
    </row>
    <row r="20" spans="1:8" x14ac:dyDescent="0.2">
      <c r="A20" s="4" t="s">
        <v>143</v>
      </c>
      <c r="B20" s="22"/>
      <c r="C20" s="15">
        <v>1624512.96</v>
      </c>
      <c r="D20" s="15">
        <v>627174.49</v>
      </c>
      <c r="E20" s="15">
        <f t="shared" ref="E20" si="14">C20+D20</f>
        <v>2251687.4500000002</v>
      </c>
      <c r="F20" s="15">
        <v>2185844.66</v>
      </c>
      <c r="G20" s="15">
        <v>2185844.66</v>
      </c>
      <c r="H20" s="15">
        <f t="shared" ref="H20" si="15">E20-F20</f>
        <v>65842.790000000037</v>
      </c>
    </row>
    <row r="21" spans="1:8" x14ac:dyDescent="0.2">
      <c r="A21" s="4" t="s">
        <v>144</v>
      </c>
      <c r="B21" s="22"/>
      <c r="C21" s="15">
        <v>1715506.67</v>
      </c>
      <c r="D21" s="15">
        <v>-36005.129999999997</v>
      </c>
      <c r="E21" s="15">
        <f t="shared" ref="E21" si="16">C21+D21</f>
        <v>1679501.54</v>
      </c>
      <c r="F21" s="15">
        <v>1570050.23</v>
      </c>
      <c r="G21" s="15">
        <v>1570050.23</v>
      </c>
      <c r="H21" s="15">
        <f t="shared" ref="H21" si="17">E21-F21</f>
        <v>109451.31000000006</v>
      </c>
    </row>
    <row r="22" spans="1:8" x14ac:dyDescent="0.2">
      <c r="A22" s="4" t="s">
        <v>145</v>
      </c>
      <c r="B22" s="22"/>
      <c r="C22" s="15">
        <v>4920242.74</v>
      </c>
      <c r="D22" s="15">
        <v>5385112.2699999996</v>
      </c>
      <c r="E22" s="15">
        <f t="shared" ref="E22" si="18">C22+D22</f>
        <v>10305355.01</v>
      </c>
      <c r="F22" s="15">
        <v>10059882.369999999</v>
      </c>
      <c r="G22" s="15">
        <v>10059882.369999999</v>
      </c>
      <c r="H22" s="15">
        <f t="shared" ref="H22" si="19">E22-F22</f>
        <v>245472.6400000006</v>
      </c>
    </row>
    <row r="23" spans="1:8" x14ac:dyDescent="0.2">
      <c r="A23" s="4" t="s">
        <v>146</v>
      </c>
      <c r="B23" s="22"/>
      <c r="C23" s="15">
        <v>5762378.04</v>
      </c>
      <c r="D23" s="15">
        <v>-1642571.86</v>
      </c>
      <c r="E23" s="15">
        <f t="shared" ref="E23" si="20">C23+D23</f>
        <v>4119806.1799999997</v>
      </c>
      <c r="F23" s="15">
        <v>3893588.3</v>
      </c>
      <c r="G23" s="15">
        <v>3893588.3</v>
      </c>
      <c r="H23" s="15">
        <f t="shared" ref="H23" si="21">E23-F23</f>
        <v>226217.87999999989</v>
      </c>
    </row>
    <row r="24" spans="1:8" x14ac:dyDescent="0.2">
      <c r="A24" s="4" t="s">
        <v>147</v>
      </c>
      <c r="B24" s="22"/>
      <c r="C24" s="15">
        <v>3293993.05</v>
      </c>
      <c r="D24" s="15">
        <v>-832451</v>
      </c>
      <c r="E24" s="15">
        <f t="shared" ref="E24" si="22">C24+D24</f>
        <v>2461542.0499999998</v>
      </c>
      <c r="F24" s="15">
        <v>2158979.04</v>
      </c>
      <c r="G24" s="15">
        <v>2158979.04</v>
      </c>
      <c r="H24" s="15">
        <f t="shared" ref="H24" si="23">E24-F24</f>
        <v>302563.00999999978</v>
      </c>
    </row>
    <row r="25" spans="1:8" x14ac:dyDescent="0.2">
      <c r="A25" s="4" t="s">
        <v>148</v>
      </c>
      <c r="B25" s="22"/>
      <c r="C25" s="15">
        <v>208034.03</v>
      </c>
      <c r="D25" s="15">
        <v>-6685.57</v>
      </c>
      <c r="E25" s="15">
        <f t="shared" ref="E25" si="24">C25+D25</f>
        <v>201348.46</v>
      </c>
      <c r="F25" s="15">
        <v>195112.08</v>
      </c>
      <c r="G25" s="15">
        <v>195112.08</v>
      </c>
      <c r="H25" s="15">
        <f t="shared" ref="H25" si="25">E25-F25</f>
        <v>6236.3800000000047</v>
      </c>
    </row>
    <row r="26" spans="1:8" x14ac:dyDescent="0.2">
      <c r="A26" s="4" t="s">
        <v>149</v>
      </c>
      <c r="B26" s="22"/>
      <c r="C26" s="15">
        <v>6183419.04</v>
      </c>
      <c r="D26" s="15">
        <v>-629877.36</v>
      </c>
      <c r="E26" s="15">
        <f t="shared" ref="E26" si="26">C26+D26</f>
        <v>5553541.6799999997</v>
      </c>
      <c r="F26" s="15">
        <v>5092937.9800000004</v>
      </c>
      <c r="G26" s="15">
        <v>5092937.9800000004</v>
      </c>
      <c r="H26" s="15">
        <f t="shared" ref="H26" si="27">E26-F26</f>
        <v>460603.69999999925</v>
      </c>
    </row>
    <row r="27" spans="1:8" x14ac:dyDescent="0.2">
      <c r="A27" s="4" t="s">
        <v>150</v>
      </c>
      <c r="B27" s="22"/>
      <c r="C27" s="15">
        <v>1635729.51</v>
      </c>
      <c r="D27" s="15">
        <v>-210194.69</v>
      </c>
      <c r="E27" s="15">
        <f t="shared" ref="E27" si="28">C27+D27</f>
        <v>1425534.82</v>
      </c>
      <c r="F27" s="15">
        <v>1392239.15</v>
      </c>
      <c r="G27" s="15">
        <v>1392239.15</v>
      </c>
      <c r="H27" s="15">
        <f t="shared" ref="H27" si="29">E27-F27</f>
        <v>33295.670000000158</v>
      </c>
    </row>
    <row r="28" spans="1:8" x14ac:dyDescent="0.2">
      <c r="A28" s="4" t="s">
        <v>151</v>
      </c>
      <c r="B28" s="22"/>
      <c r="C28" s="15">
        <v>9129941.0099999998</v>
      </c>
      <c r="D28" s="15">
        <v>-4706436.38</v>
      </c>
      <c r="E28" s="15">
        <f t="shared" ref="E28" si="30">C28+D28</f>
        <v>4423504.63</v>
      </c>
      <c r="F28" s="15">
        <v>4205112.8</v>
      </c>
      <c r="G28" s="15">
        <v>4205112.8</v>
      </c>
      <c r="H28" s="15">
        <f t="shared" ref="H28" si="31">E28-F28</f>
        <v>218391.83000000007</v>
      </c>
    </row>
    <row r="29" spans="1:8" x14ac:dyDescent="0.2">
      <c r="A29" s="4" t="s">
        <v>152</v>
      </c>
      <c r="B29" s="22"/>
      <c r="C29" s="15">
        <v>56653485.659999996</v>
      </c>
      <c r="D29" s="15">
        <v>2309153.63</v>
      </c>
      <c r="E29" s="15">
        <f t="shared" ref="E29" si="32">C29+D29</f>
        <v>58962639.289999999</v>
      </c>
      <c r="F29" s="15">
        <v>58516941.759999998</v>
      </c>
      <c r="G29" s="15">
        <v>58516941.759999998</v>
      </c>
      <c r="H29" s="15">
        <f t="shared" ref="H29" si="33">E29-F29</f>
        <v>445697.53000000119</v>
      </c>
    </row>
    <row r="30" spans="1:8" x14ac:dyDescent="0.2">
      <c r="A30" s="4" t="s">
        <v>153</v>
      </c>
      <c r="B30" s="22"/>
      <c r="C30" s="15">
        <v>81886161.890000001</v>
      </c>
      <c r="D30" s="15">
        <v>57468419.380000003</v>
      </c>
      <c r="E30" s="15">
        <f t="shared" ref="E30" si="34">C30+D30</f>
        <v>139354581.27000001</v>
      </c>
      <c r="F30" s="15">
        <v>117076340.3</v>
      </c>
      <c r="G30" s="15">
        <v>107729693.73</v>
      </c>
      <c r="H30" s="15">
        <f t="shared" ref="H30" si="35">E30-F30</f>
        <v>22278240.970000014</v>
      </c>
    </row>
    <row r="31" spans="1:8" x14ac:dyDescent="0.2">
      <c r="A31" s="4" t="s">
        <v>154</v>
      </c>
      <c r="B31" s="22"/>
      <c r="C31" s="15">
        <v>2262765.4900000002</v>
      </c>
      <c r="D31" s="15">
        <v>-177389.41</v>
      </c>
      <c r="E31" s="15">
        <f t="shared" ref="E31" si="36">C31+D31</f>
        <v>2085376.0800000003</v>
      </c>
      <c r="F31" s="15">
        <v>1992559.46</v>
      </c>
      <c r="G31" s="15">
        <v>1992559.46</v>
      </c>
      <c r="H31" s="15">
        <f t="shared" ref="H31" si="37">E31-F31</f>
        <v>92816.620000000345</v>
      </c>
    </row>
    <row r="32" spans="1:8" x14ac:dyDescent="0.2">
      <c r="A32" s="4" t="s">
        <v>155</v>
      </c>
      <c r="B32" s="22"/>
      <c r="C32" s="15">
        <v>5762754.9400000004</v>
      </c>
      <c r="D32" s="15">
        <v>-629158.55000000005</v>
      </c>
      <c r="E32" s="15">
        <f t="shared" ref="E32" si="38">C32+D32</f>
        <v>5133596.3900000006</v>
      </c>
      <c r="F32" s="15">
        <v>5007883.75</v>
      </c>
      <c r="G32" s="15">
        <v>5007883.75</v>
      </c>
      <c r="H32" s="15">
        <f t="shared" ref="H32" si="39">E32-F32</f>
        <v>125712.6400000006</v>
      </c>
    </row>
    <row r="33" spans="1:8" x14ac:dyDescent="0.2">
      <c r="A33" s="4" t="s">
        <v>156</v>
      </c>
      <c r="B33" s="22"/>
      <c r="C33" s="15">
        <v>470697.42</v>
      </c>
      <c r="D33" s="15">
        <v>-39956.410000000003</v>
      </c>
      <c r="E33" s="15">
        <f t="shared" ref="E33" si="40">C33+D33</f>
        <v>430741.01</v>
      </c>
      <c r="F33" s="15">
        <v>418141.46</v>
      </c>
      <c r="G33" s="15">
        <v>418141.46</v>
      </c>
      <c r="H33" s="15">
        <f t="shared" ref="H33" si="41">E33-F33</f>
        <v>12599.549999999988</v>
      </c>
    </row>
    <row r="34" spans="1:8" x14ac:dyDescent="0.2">
      <c r="A34" s="4" t="s">
        <v>157</v>
      </c>
      <c r="B34" s="22"/>
      <c r="C34" s="15">
        <v>36442170.390000001</v>
      </c>
      <c r="D34" s="15">
        <v>3109044.04</v>
      </c>
      <c r="E34" s="15">
        <f t="shared" ref="E34" si="42">C34+D34</f>
        <v>39551214.43</v>
      </c>
      <c r="F34" s="15">
        <v>38106074.350000001</v>
      </c>
      <c r="G34" s="15">
        <v>38078400.630000003</v>
      </c>
      <c r="H34" s="15">
        <f t="shared" ref="H34" si="43">E34-F34</f>
        <v>1445140.0799999982</v>
      </c>
    </row>
    <row r="35" spans="1:8" x14ac:dyDescent="0.2">
      <c r="A35" s="4" t="s">
        <v>158</v>
      </c>
      <c r="B35" s="22"/>
      <c r="C35" s="15">
        <v>3869665.07</v>
      </c>
      <c r="D35" s="15">
        <v>6992.17</v>
      </c>
      <c r="E35" s="15">
        <f t="shared" ref="E35" si="44">C35+D35</f>
        <v>3876657.2399999998</v>
      </c>
      <c r="F35" s="15">
        <v>3648516.45</v>
      </c>
      <c r="G35" s="15">
        <v>3648516.45</v>
      </c>
      <c r="H35" s="15">
        <f t="shared" ref="H35" si="45">E35-F35</f>
        <v>228140.78999999957</v>
      </c>
    </row>
    <row r="36" spans="1:8" x14ac:dyDescent="0.2">
      <c r="A36" s="4" t="s">
        <v>159</v>
      </c>
      <c r="B36" s="22"/>
      <c r="C36" s="15">
        <v>3483136.05</v>
      </c>
      <c r="D36" s="15">
        <v>-147226.57</v>
      </c>
      <c r="E36" s="15">
        <f t="shared" ref="E36" si="46">C36+D36</f>
        <v>3335909.48</v>
      </c>
      <c r="F36" s="15">
        <v>3191464.53</v>
      </c>
      <c r="G36" s="15">
        <v>3191464.53</v>
      </c>
      <c r="H36" s="15">
        <f t="shared" ref="H36" si="47">E36-F36</f>
        <v>144444.95000000019</v>
      </c>
    </row>
    <row r="37" spans="1:8" x14ac:dyDescent="0.2">
      <c r="A37" s="4" t="s">
        <v>160</v>
      </c>
      <c r="B37" s="22"/>
      <c r="C37" s="15">
        <v>5412066.3899999997</v>
      </c>
      <c r="D37" s="15">
        <v>13038.25</v>
      </c>
      <c r="E37" s="15">
        <f t="shared" ref="E37" si="48">C37+D37</f>
        <v>5425104.6399999997</v>
      </c>
      <c r="F37" s="15">
        <v>5164203.87</v>
      </c>
      <c r="G37" s="15">
        <v>5164203.87</v>
      </c>
      <c r="H37" s="15">
        <f t="shared" ref="H37" si="49">E37-F37</f>
        <v>260900.76999999955</v>
      </c>
    </row>
    <row r="38" spans="1:8" x14ac:dyDescent="0.2">
      <c r="A38" s="4" t="s">
        <v>161</v>
      </c>
      <c r="B38" s="22"/>
      <c r="C38" s="15">
        <v>437196.17</v>
      </c>
      <c r="D38" s="15">
        <v>-18860.11</v>
      </c>
      <c r="E38" s="15">
        <f t="shared" ref="E38" si="50">C38+D38</f>
        <v>418336.06</v>
      </c>
      <c r="F38" s="15">
        <v>402120.34</v>
      </c>
      <c r="G38" s="15">
        <v>402120.34</v>
      </c>
      <c r="H38" s="15">
        <f t="shared" ref="H38" si="51">E38-F38</f>
        <v>16215.719999999972</v>
      </c>
    </row>
    <row r="39" spans="1:8" x14ac:dyDescent="0.2">
      <c r="A39" s="4" t="s">
        <v>162</v>
      </c>
      <c r="B39" s="22"/>
      <c r="C39" s="15">
        <v>2428610.36</v>
      </c>
      <c r="D39" s="15">
        <v>-239539.05</v>
      </c>
      <c r="E39" s="15">
        <f t="shared" ref="E39" si="52">C39+D39</f>
        <v>2189071.31</v>
      </c>
      <c r="F39" s="15">
        <v>2065087.78</v>
      </c>
      <c r="G39" s="15">
        <v>2065087.78</v>
      </c>
      <c r="H39" s="15">
        <f t="shared" ref="H39" si="53">E39-F39</f>
        <v>123983.53000000003</v>
      </c>
    </row>
    <row r="40" spans="1:8" x14ac:dyDescent="0.2">
      <c r="A40" s="4" t="s">
        <v>163</v>
      </c>
      <c r="B40" s="22"/>
      <c r="C40" s="15">
        <v>685594.88</v>
      </c>
      <c r="D40" s="15">
        <v>-57493.57</v>
      </c>
      <c r="E40" s="15">
        <f t="shared" ref="E40" si="54">C40+D40</f>
        <v>628101.31000000006</v>
      </c>
      <c r="F40" s="15">
        <v>562733.81999999995</v>
      </c>
      <c r="G40" s="15">
        <v>562733.81999999995</v>
      </c>
      <c r="H40" s="15">
        <f t="shared" ref="H40" si="55">E40-F40</f>
        <v>65367.490000000107</v>
      </c>
    </row>
    <row r="41" spans="1:8" x14ac:dyDescent="0.2">
      <c r="A41" s="4" t="s">
        <v>163</v>
      </c>
      <c r="B41" s="22"/>
      <c r="C41" s="15">
        <v>954410.6</v>
      </c>
      <c r="D41" s="15">
        <v>21661.88</v>
      </c>
      <c r="E41" s="15">
        <f t="shared" ref="E41" si="56">C41+D41</f>
        <v>976072.48</v>
      </c>
      <c r="F41" s="15">
        <v>906681.52</v>
      </c>
      <c r="G41" s="15">
        <v>906681.52</v>
      </c>
      <c r="H41" s="15">
        <f t="shared" ref="H41" si="57">E41-F41</f>
        <v>69390.959999999963</v>
      </c>
    </row>
    <row r="42" spans="1:8" x14ac:dyDescent="0.2">
      <c r="A42" s="4" t="s">
        <v>164</v>
      </c>
      <c r="B42" s="22"/>
      <c r="C42" s="15">
        <v>566425.81000000006</v>
      </c>
      <c r="D42" s="15">
        <v>-69325.5</v>
      </c>
      <c r="E42" s="15">
        <f t="shared" ref="E42" si="58">C42+D42</f>
        <v>497100.31000000006</v>
      </c>
      <c r="F42" s="15">
        <v>426832.35</v>
      </c>
      <c r="G42" s="15">
        <v>426832.35</v>
      </c>
      <c r="H42" s="15">
        <f t="shared" ref="H42" si="59">E42-F42</f>
        <v>70267.960000000079</v>
      </c>
    </row>
    <row r="43" spans="1:8" x14ac:dyDescent="0.2">
      <c r="A43" s="4" t="s">
        <v>165</v>
      </c>
      <c r="B43" s="22"/>
      <c r="C43" s="15">
        <v>1338802.94</v>
      </c>
      <c r="D43" s="15">
        <v>-613268.86</v>
      </c>
      <c r="E43" s="15">
        <f t="shared" ref="E43" si="60">C43+D43</f>
        <v>725534.08</v>
      </c>
      <c r="F43" s="15">
        <v>579647.32999999996</v>
      </c>
      <c r="G43" s="15">
        <v>579647.32999999996</v>
      </c>
      <c r="H43" s="15">
        <f t="shared" ref="H43" si="61">E43-F43</f>
        <v>145886.75</v>
      </c>
    </row>
    <row r="44" spans="1:8" x14ac:dyDescent="0.2">
      <c r="A44" s="4" t="s">
        <v>166</v>
      </c>
      <c r="B44" s="22"/>
      <c r="C44" s="15">
        <v>10189178.07</v>
      </c>
      <c r="D44" s="15">
        <v>1734133.52</v>
      </c>
      <c r="E44" s="15">
        <f t="shared" ref="E44" si="62">C44+D44</f>
        <v>11923311.59</v>
      </c>
      <c r="F44" s="15">
        <v>11829628.84</v>
      </c>
      <c r="G44" s="15">
        <v>11829628.84</v>
      </c>
      <c r="H44" s="15">
        <f t="shared" ref="H44" si="63">E44-F44</f>
        <v>93682.75</v>
      </c>
    </row>
    <row r="45" spans="1:8" x14ac:dyDescent="0.2">
      <c r="A45" s="4"/>
      <c r="B45" s="22"/>
      <c r="C45" s="15"/>
      <c r="D45" s="15"/>
      <c r="E45" s="15"/>
      <c r="F45" s="15"/>
      <c r="G45" s="15"/>
      <c r="H45" s="15"/>
    </row>
    <row r="46" spans="1:8" x14ac:dyDescent="0.2">
      <c r="A46" s="4"/>
      <c r="B46" s="25"/>
      <c r="C46" s="16"/>
      <c r="D46" s="16"/>
      <c r="E46" s="16"/>
      <c r="F46" s="16"/>
      <c r="G46" s="16"/>
      <c r="H46" s="16"/>
    </row>
    <row r="47" spans="1:8" x14ac:dyDescent="0.2">
      <c r="A47" s="26"/>
      <c r="B47" s="47" t="s">
        <v>53</v>
      </c>
      <c r="C47" s="23">
        <f t="shared" ref="C47:H47" si="64">SUM(C7:C46)</f>
        <v>332573768.98000002</v>
      </c>
      <c r="D47" s="23">
        <f t="shared" si="64"/>
        <v>50415123.790000014</v>
      </c>
      <c r="E47" s="23">
        <f t="shared" si="64"/>
        <v>382988892.76999998</v>
      </c>
      <c r="F47" s="23">
        <f t="shared" si="64"/>
        <v>352345712.13999987</v>
      </c>
      <c r="G47" s="23">
        <f t="shared" si="64"/>
        <v>342638486.50999981</v>
      </c>
      <c r="H47" s="23">
        <f t="shared" si="64"/>
        <v>30643180.630000014</v>
      </c>
    </row>
    <row r="50" spans="1:8" ht="45" customHeight="1" x14ac:dyDescent="0.2">
      <c r="A50" s="52" t="s">
        <v>168</v>
      </c>
      <c r="B50" s="53"/>
      <c r="C50" s="53"/>
      <c r="D50" s="53"/>
      <c r="E50" s="53"/>
      <c r="F50" s="53"/>
      <c r="G50" s="53"/>
      <c r="H50" s="54"/>
    </row>
    <row r="52" spans="1:8" x14ac:dyDescent="0.2">
      <c r="A52" s="57" t="s">
        <v>54</v>
      </c>
      <c r="B52" s="58"/>
      <c r="C52" s="52" t="s">
        <v>60</v>
      </c>
      <c r="D52" s="53"/>
      <c r="E52" s="53"/>
      <c r="F52" s="53"/>
      <c r="G52" s="54"/>
      <c r="H52" s="55" t="s">
        <v>59</v>
      </c>
    </row>
    <row r="53" spans="1:8" ht="22.5" x14ac:dyDescent="0.2">
      <c r="A53" s="59"/>
      <c r="B53" s="60"/>
      <c r="C53" s="9" t="s">
        <v>55</v>
      </c>
      <c r="D53" s="9" t="s">
        <v>125</v>
      </c>
      <c r="E53" s="9" t="s">
        <v>56</v>
      </c>
      <c r="F53" s="9" t="s">
        <v>57</v>
      </c>
      <c r="G53" s="9" t="s">
        <v>58</v>
      </c>
      <c r="H53" s="56"/>
    </row>
    <row r="54" spans="1:8" x14ac:dyDescent="0.2">
      <c r="A54" s="61"/>
      <c r="B54" s="62"/>
      <c r="C54" s="10">
        <v>1</v>
      </c>
      <c r="D54" s="10">
        <v>2</v>
      </c>
      <c r="E54" s="10" t="s">
        <v>126</v>
      </c>
      <c r="F54" s="10">
        <v>4</v>
      </c>
      <c r="G54" s="10">
        <v>5</v>
      </c>
      <c r="H54" s="10" t="s">
        <v>127</v>
      </c>
    </row>
    <row r="55" spans="1:8" x14ac:dyDescent="0.2">
      <c r="A55" s="28"/>
      <c r="B55" s="29"/>
      <c r="C55" s="33"/>
      <c r="D55" s="33"/>
      <c r="E55" s="33"/>
      <c r="F55" s="33"/>
      <c r="G55" s="33"/>
      <c r="H55" s="33"/>
    </row>
    <row r="56" spans="1:8" x14ac:dyDescent="0.2">
      <c r="A56" s="4" t="s">
        <v>8</v>
      </c>
      <c r="B56" s="2"/>
      <c r="C56" s="34">
        <v>0</v>
      </c>
      <c r="D56" s="34">
        <v>0</v>
      </c>
      <c r="E56" s="34">
        <f>C56+D56</f>
        <v>0</v>
      </c>
      <c r="F56" s="34">
        <v>0</v>
      </c>
      <c r="G56" s="34">
        <v>0</v>
      </c>
      <c r="H56" s="34">
        <f>E56-F56</f>
        <v>0</v>
      </c>
    </row>
    <row r="57" spans="1:8" x14ac:dyDescent="0.2">
      <c r="A57" s="4" t="s">
        <v>9</v>
      </c>
      <c r="B57" s="2"/>
      <c r="C57" s="34">
        <v>0</v>
      </c>
      <c r="D57" s="34">
        <v>0</v>
      </c>
      <c r="E57" s="34">
        <f t="shared" ref="E57:E59" si="65">C57+D57</f>
        <v>0</v>
      </c>
      <c r="F57" s="34">
        <v>0</v>
      </c>
      <c r="G57" s="34">
        <v>0</v>
      </c>
      <c r="H57" s="34">
        <f t="shared" ref="H57:H59" si="66">E57-F57</f>
        <v>0</v>
      </c>
    </row>
    <row r="58" spans="1:8" x14ac:dyDescent="0.2">
      <c r="A58" s="4" t="s">
        <v>10</v>
      </c>
      <c r="B58" s="2"/>
      <c r="C58" s="34">
        <v>0</v>
      </c>
      <c r="D58" s="34">
        <v>0</v>
      </c>
      <c r="E58" s="34">
        <f t="shared" si="65"/>
        <v>0</v>
      </c>
      <c r="F58" s="34">
        <v>0</v>
      </c>
      <c r="G58" s="34">
        <v>0</v>
      </c>
      <c r="H58" s="34">
        <f t="shared" si="66"/>
        <v>0</v>
      </c>
    </row>
    <row r="59" spans="1:8" x14ac:dyDescent="0.2">
      <c r="A59" s="4" t="s">
        <v>11</v>
      </c>
      <c r="B59" s="2"/>
      <c r="C59" s="34">
        <v>0</v>
      </c>
      <c r="D59" s="34">
        <v>0</v>
      </c>
      <c r="E59" s="34">
        <f t="shared" si="65"/>
        <v>0</v>
      </c>
      <c r="F59" s="34">
        <v>0</v>
      </c>
      <c r="G59" s="34">
        <v>0</v>
      </c>
      <c r="H59" s="34">
        <f t="shared" si="66"/>
        <v>0</v>
      </c>
    </row>
    <row r="60" spans="1:8" x14ac:dyDescent="0.2">
      <c r="A60" s="4"/>
      <c r="B60" s="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>SUM(C56:C60)</f>
        <v>0</v>
      </c>
      <c r="D61" s="23">
        <f>SUM(D56:D60)</f>
        <v>0</v>
      </c>
      <c r="E61" s="23">
        <f>SUM(E56:E59)</f>
        <v>0</v>
      </c>
      <c r="F61" s="23">
        <f>SUM(F56:F59)</f>
        <v>0</v>
      </c>
      <c r="G61" s="23">
        <f>SUM(G56:G59)</f>
        <v>0</v>
      </c>
      <c r="H61" s="23">
        <f>SUM(H56:H59)</f>
        <v>0</v>
      </c>
    </row>
    <row r="64" spans="1:8" ht="45" customHeight="1" x14ac:dyDescent="0.2">
      <c r="A64" s="52" t="s">
        <v>169</v>
      </c>
      <c r="B64" s="53"/>
      <c r="C64" s="53"/>
      <c r="D64" s="53"/>
      <c r="E64" s="53"/>
      <c r="F64" s="53"/>
      <c r="G64" s="53"/>
      <c r="H64" s="54"/>
    </row>
    <row r="65" spans="1:8" x14ac:dyDescent="0.2">
      <c r="A65" s="57" t="s">
        <v>54</v>
      </c>
      <c r="B65" s="58"/>
      <c r="C65" s="52" t="s">
        <v>60</v>
      </c>
      <c r="D65" s="53"/>
      <c r="E65" s="53"/>
      <c r="F65" s="53"/>
      <c r="G65" s="54"/>
      <c r="H65" s="55" t="s">
        <v>59</v>
      </c>
    </row>
    <row r="66" spans="1:8" ht="22.5" x14ac:dyDescent="0.2">
      <c r="A66" s="59"/>
      <c r="B66" s="60"/>
      <c r="C66" s="9" t="s">
        <v>55</v>
      </c>
      <c r="D66" s="9" t="s">
        <v>125</v>
      </c>
      <c r="E66" s="9" t="s">
        <v>56</v>
      </c>
      <c r="F66" s="9" t="s">
        <v>57</v>
      </c>
      <c r="G66" s="9" t="s">
        <v>58</v>
      </c>
      <c r="H66" s="56"/>
    </row>
    <row r="67" spans="1:8" x14ac:dyDescent="0.2">
      <c r="A67" s="61"/>
      <c r="B67" s="62"/>
      <c r="C67" s="10">
        <v>1</v>
      </c>
      <c r="D67" s="10">
        <v>2</v>
      </c>
      <c r="E67" s="10" t="s">
        <v>126</v>
      </c>
      <c r="F67" s="10">
        <v>4</v>
      </c>
      <c r="G67" s="10">
        <v>5</v>
      </c>
      <c r="H67" s="10" t="s">
        <v>127</v>
      </c>
    </row>
    <row r="68" spans="1:8" x14ac:dyDescent="0.2">
      <c r="A68" s="28"/>
      <c r="B68" s="29"/>
      <c r="C68" s="33"/>
      <c r="D68" s="33"/>
      <c r="E68" s="33"/>
      <c r="F68" s="33"/>
      <c r="G68" s="33"/>
      <c r="H68" s="33"/>
    </row>
    <row r="69" spans="1:8" ht="22.5" x14ac:dyDescent="0.2">
      <c r="A69" s="4"/>
      <c r="B69" s="31" t="s">
        <v>13</v>
      </c>
      <c r="C69" s="34">
        <v>0</v>
      </c>
      <c r="D69" s="34">
        <v>0</v>
      </c>
      <c r="E69" s="34">
        <f>C69+D69</f>
        <v>0</v>
      </c>
      <c r="F69" s="34">
        <v>0</v>
      </c>
      <c r="G69" s="34">
        <v>0</v>
      </c>
      <c r="H69" s="34">
        <f>E69-F69</f>
        <v>0</v>
      </c>
    </row>
    <row r="70" spans="1:8" x14ac:dyDescent="0.2">
      <c r="A70" s="4"/>
      <c r="B70" s="31"/>
      <c r="C70" s="34"/>
      <c r="D70" s="34"/>
      <c r="E70" s="34"/>
      <c r="F70" s="34"/>
      <c r="G70" s="34"/>
      <c r="H70" s="34"/>
    </row>
    <row r="71" spans="1:8" x14ac:dyDescent="0.2">
      <c r="A71" s="4"/>
      <c r="B71" s="31" t="s">
        <v>12</v>
      </c>
      <c r="C71" s="34">
        <v>0</v>
      </c>
      <c r="D71" s="34">
        <v>0</v>
      </c>
      <c r="E71" s="34">
        <f>C71+D71</f>
        <v>0</v>
      </c>
      <c r="F71" s="34">
        <v>0</v>
      </c>
      <c r="G71" s="34">
        <v>0</v>
      </c>
      <c r="H71" s="34">
        <f>E71-F71</f>
        <v>0</v>
      </c>
    </row>
    <row r="72" spans="1:8" x14ac:dyDescent="0.2">
      <c r="A72" s="4"/>
      <c r="B72" s="31"/>
      <c r="C72" s="34"/>
      <c r="D72" s="34"/>
      <c r="E72" s="34"/>
      <c r="F72" s="34"/>
      <c r="G72" s="34"/>
      <c r="H72" s="34"/>
    </row>
    <row r="73" spans="1:8" ht="22.5" x14ac:dyDescent="0.2">
      <c r="A73" s="4"/>
      <c r="B73" s="31" t="s">
        <v>14</v>
      </c>
      <c r="C73" s="34">
        <v>0</v>
      </c>
      <c r="D73" s="34">
        <v>0</v>
      </c>
      <c r="E73" s="34">
        <f>C73+D73</f>
        <v>0</v>
      </c>
      <c r="F73" s="34">
        <v>0</v>
      </c>
      <c r="G73" s="34">
        <v>0</v>
      </c>
      <c r="H73" s="34">
        <f>E73-F73</f>
        <v>0</v>
      </c>
    </row>
    <row r="74" spans="1:8" x14ac:dyDescent="0.2">
      <c r="A74" s="4"/>
      <c r="B74" s="31"/>
      <c r="C74" s="34"/>
      <c r="D74" s="34"/>
      <c r="E74" s="34"/>
      <c r="F74" s="34"/>
      <c r="G74" s="34"/>
      <c r="H74" s="34"/>
    </row>
    <row r="75" spans="1:8" ht="22.5" x14ac:dyDescent="0.2">
      <c r="A75" s="4"/>
      <c r="B75" s="31" t="s">
        <v>26</v>
      </c>
      <c r="C75" s="34">
        <v>0</v>
      </c>
      <c r="D75" s="34">
        <v>0</v>
      </c>
      <c r="E75" s="34">
        <f>C75+D75</f>
        <v>0</v>
      </c>
      <c r="F75" s="34">
        <v>0</v>
      </c>
      <c r="G75" s="34">
        <v>0</v>
      </c>
      <c r="H75" s="34">
        <f>E75-F75</f>
        <v>0</v>
      </c>
    </row>
    <row r="76" spans="1:8" x14ac:dyDescent="0.2">
      <c r="A76" s="4"/>
      <c r="B76" s="31"/>
      <c r="C76" s="34"/>
      <c r="D76" s="34"/>
      <c r="E76" s="34"/>
      <c r="F76" s="34"/>
      <c r="G76" s="34"/>
      <c r="H76" s="34"/>
    </row>
    <row r="77" spans="1:8" ht="22.5" x14ac:dyDescent="0.2">
      <c r="A77" s="4"/>
      <c r="B77" s="31" t="s">
        <v>27</v>
      </c>
      <c r="C77" s="34">
        <v>0</v>
      </c>
      <c r="D77" s="34">
        <v>0</v>
      </c>
      <c r="E77" s="34">
        <f>C77+D77</f>
        <v>0</v>
      </c>
      <c r="F77" s="34">
        <v>0</v>
      </c>
      <c r="G77" s="34">
        <v>0</v>
      </c>
      <c r="H77" s="34">
        <f>E77-F77</f>
        <v>0</v>
      </c>
    </row>
    <row r="78" spans="1:8" x14ac:dyDescent="0.2">
      <c r="A78" s="4"/>
      <c r="B78" s="31"/>
      <c r="C78" s="34"/>
      <c r="D78" s="34"/>
      <c r="E78" s="34"/>
      <c r="F78" s="34"/>
      <c r="G78" s="34"/>
      <c r="H78" s="34"/>
    </row>
    <row r="79" spans="1:8" ht="22.5" x14ac:dyDescent="0.2">
      <c r="A79" s="4"/>
      <c r="B79" s="31" t="s">
        <v>34</v>
      </c>
      <c r="C79" s="34">
        <v>0</v>
      </c>
      <c r="D79" s="34">
        <v>0</v>
      </c>
      <c r="E79" s="34">
        <f>C79+D79</f>
        <v>0</v>
      </c>
      <c r="F79" s="34">
        <v>0</v>
      </c>
      <c r="G79" s="34">
        <v>0</v>
      </c>
      <c r="H79" s="34">
        <f>E79-F79</f>
        <v>0</v>
      </c>
    </row>
    <row r="80" spans="1:8" x14ac:dyDescent="0.2">
      <c r="A80" s="4"/>
      <c r="B80" s="31"/>
      <c r="C80" s="34"/>
      <c r="D80" s="34"/>
      <c r="E80" s="34"/>
      <c r="F80" s="34"/>
      <c r="G80" s="34"/>
      <c r="H80" s="34"/>
    </row>
    <row r="81" spans="1:8" x14ac:dyDescent="0.2">
      <c r="A81" s="4"/>
      <c r="B81" s="31" t="s">
        <v>15</v>
      </c>
      <c r="C81" s="34">
        <v>0</v>
      </c>
      <c r="D81" s="34">
        <v>0</v>
      </c>
      <c r="E81" s="34">
        <f>C81+D81</f>
        <v>0</v>
      </c>
      <c r="F81" s="34">
        <v>0</v>
      </c>
      <c r="G81" s="34">
        <v>0</v>
      </c>
      <c r="H81" s="34">
        <f>E81-F81</f>
        <v>0</v>
      </c>
    </row>
    <row r="82" spans="1:8" x14ac:dyDescent="0.2">
      <c r="A82" s="30"/>
      <c r="B82" s="32"/>
      <c r="C82" s="35"/>
      <c r="D82" s="35"/>
      <c r="E82" s="35"/>
      <c r="F82" s="35"/>
      <c r="G82" s="35"/>
      <c r="H82" s="35"/>
    </row>
    <row r="83" spans="1:8" x14ac:dyDescent="0.2">
      <c r="A83" s="26"/>
      <c r="B83" s="47" t="s">
        <v>53</v>
      </c>
      <c r="C83" s="23">
        <f t="shared" ref="C83:H83" si="67">SUM(C69:C81)</f>
        <v>0</v>
      </c>
      <c r="D83" s="23">
        <f t="shared" si="67"/>
        <v>0</v>
      </c>
      <c r="E83" s="23">
        <f t="shared" si="67"/>
        <v>0</v>
      </c>
      <c r="F83" s="23">
        <f t="shared" si="67"/>
        <v>0</v>
      </c>
      <c r="G83" s="23">
        <f t="shared" si="67"/>
        <v>0</v>
      </c>
      <c r="H83" s="23">
        <f t="shared" si="67"/>
        <v>0</v>
      </c>
    </row>
    <row r="84" spans="1:8" x14ac:dyDescent="0.2">
      <c r="B84" s="1" t="s">
        <v>171</v>
      </c>
    </row>
  </sheetData>
  <sheetProtection formatCells="0" formatColumns="0" formatRows="0" insertRows="0" deleteRows="0" autoFilter="0"/>
  <mergeCells count="12">
    <mergeCell ref="A64:H64"/>
    <mergeCell ref="A65:B67"/>
    <mergeCell ref="C65:G65"/>
    <mergeCell ref="H65:H66"/>
    <mergeCell ref="C52:G52"/>
    <mergeCell ref="H52:H53"/>
    <mergeCell ref="A1:H1"/>
    <mergeCell ref="A3:B5"/>
    <mergeCell ref="A50:H50"/>
    <mergeCell ref="A52:B54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170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150974768.25999999</v>
      </c>
      <c r="D6" s="15">
        <f t="shared" si="0"/>
        <v>-6965778.2899999991</v>
      </c>
      <c r="E6" s="15">
        <f t="shared" si="0"/>
        <v>144008989.97</v>
      </c>
      <c r="F6" s="15">
        <f t="shared" si="0"/>
        <v>139822801.82999998</v>
      </c>
      <c r="G6" s="15">
        <f t="shared" si="0"/>
        <v>139489896.49000001</v>
      </c>
      <c r="H6" s="15">
        <f t="shared" si="0"/>
        <v>4186188.1400000025</v>
      </c>
    </row>
    <row r="7" spans="1:8" x14ac:dyDescent="0.2">
      <c r="A7" s="38"/>
      <c r="B7" s="42" t="s">
        <v>42</v>
      </c>
      <c r="C7" s="15">
        <v>11734679.310000001</v>
      </c>
      <c r="D7" s="15">
        <v>-1606042.59</v>
      </c>
      <c r="E7" s="15">
        <f>C7+D7</f>
        <v>10128636.720000001</v>
      </c>
      <c r="F7" s="15">
        <v>10008622.199999999</v>
      </c>
      <c r="G7" s="15">
        <v>10008622.199999999</v>
      </c>
      <c r="H7" s="15">
        <f>E7-F7</f>
        <v>120014.52000000142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12413119.390000001</v>
      </c>
      <c r="D9" s="15">
        <v>2273912.91</v>
      </c>
      <c r="E9" s="15">
        <f t="shared" si="1"/>
        <v>14687032.300000001</v>
      </c>
      <c r="F9" s="15">
        <v>14560790.93</v>
      </c>
      <c r="G9" s="15">
        <v>14240885.59</v>
      </c>
      <c r="H9" s="15">
        <f t="shared" si="2"/>
        <v>126241.37000000104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38727265.07</v>
      </c>
      <c r="D11" s="15">
        <v>-12027722.76</v>
      </c>
      <c r="E11" s="15">
        <f t="shared" si="1"/>
        <v>26699542.310000002</v>
      </c>
      <c r="F11" s="15">
        <v>23982260.27</v>
      </c>
      <c r="G11" s="15">
        <v>23969260.27</v>
      </c>
      <c r="H11" s="15">
        <f t="shared" si="2"/>
        <v>2717282.0400000028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56653485.659999996</v>
      </c>
      <c r="D13" s="15">
        <v>2309153.63</v>
      </c>
      <c r="E13" s="15">
        <f t="shared" si="1"/>
        <v>58962639.289999999</v>
      </c>
      <c r="F13" s="15">
        <v>58516941.759999998</v>
      </c>
      <c r="G13" s="15">
        <v>58516941.759999998</v>
      </c>
      <c r="H13" s="15">
        <f t="shared" si="2"/>
        <v>445697.53000000119</v>
      </c>
    </row>
    <row r="14" spans="1:8" x14ac:dyDescent="0.2">
      <c r="A14" s="38"/>
      <c r="B14" s="42" t="s">
        <v>19</v>
      </c>
      <c r="C14" s="15">
        <v>31446218.829999998</v>
      </c>
      <c r="D14" s="15">
        <v>2084920.52</v>
      </c>
      <c r="E14" s="15">
        <f t="shared" si="1"/>
        <v>33531139.349999998</v>
      </c>
      <c r="F14" s="15">
        <v>32754186.670000002</v>
      </c>
      <c r="G14" s="15">
        <v>32754186.670000002</v>
      </c>
      <c r="H14" s="15">
        <f t="shared" si="2"/>
        <v>776952.67999999598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176966204.72999996</v>
      </c>
      <c r="D16" s="15">
        <f t="shared" si="3"/>
        <v>57646621.940000005</v>
      </c>
      <c r="E16" s="15">
        <f t="shared" si="3"/>
        <v>234612826.67000002</v>
      </c>
      <c r="F16" s="15">
        <f t="shared" si="3"/>
        <v>208604283.94000003</v>
      </c>
      <c r="G16" s="15">
        <f t="shared" si="3"/>
        <v>199229963.65000004</v>
      </c>
      <c r="H16" s="15">
        <f t="shared" si="3"/>
        <v>26008542.730000008</v>
      </c>
    </row>
    <row r="17" spans="1:8" x14ac:dyDescent="0.2">
      <c r="A17" s="38"/>
      <c r="B17" s="42" t="s">
        <v>45</v>
      </c>
      <c r="C17" s="15">
        <v>2262765.4900000002</v>
      </c>
      <c r="D17" s="15">
        <v>-177389.41</v>
      </c>
      <c r="E17" s="15">
        <f>C17+D17</f>
        <v>2085376.0800000003</v>
      </c>
      <c r="F17" s="15">
        <v>1992559.46</v>
      </c>
      <c r="G17" s="15">
        <v>1992559.46</v>
      </c>
      <c r="H17" s="15">
        <f t="shared" ref="H17:H23" si="4">E17-F17</f>
        <v>92816.620000000345</v>
      </c>
    </row>
    <row r="18" spans="1:8" x14ac:dyDescent="0.2">
      <c r="A18" s="38"/>
      <c r="B18" s="42" t="s">
        <v>28</v>
      </c>
      <c r="C18" s="15">
        <v>134055660.83</v>
      </c>
      <c r="D18" s="15">
        <v>64199795.509999998</v>
      </c>
      <c r="E18" s="15">
        <f t="shared" ref="E18:E23" si="5">C18+D18</f>
        <v>198255456.34</v>
      </c>
      <c r="F18" s="15">
        <v>173803051.75999999</v>
      </c>
      <c r="G18" s="15">
        <v>164428731.47</v>
      </c>
      <c r="H18" s="15">
        <f t="shared" si="4"/>
        <v>24452404.580000013</v>
      </c>
    </row>
    <row r="19" spans="1:8" x14ac:dyDescent="0.2">
      <c r="A19" s="38"/>
      <c r="B19" s="42" t="s">
        <v>21</v>
      </c>
      <c r="C19" s="15">
        <v>437196.17</v>
      </c>
      <c r="D19" s="15">
        <v>-18860.11</v>
      </c>
      <c r="E19" s="15">
        <f t="shared" si="5"/>
        <v>418336.06</v>
      </c>
      <c r="F19" s="15">
        <v>402120.34</v>
      </c>
      <c r="G19" s="15">
        <v>402120.34</v>
      </c>
      <c r="H19" s="15">
        <f t="shared" si="4"/>
        <v>16215.719999999972</v>
      </c>
    </row>
    <row r="20" spans="1:8" x14ac:dyDescent="0.2">
      <c r="A20" s="38"/>
      <c r="B20" s="42" t="s">
        <v>46</v>
      </c>
      <c r="C20" s="15">
        <v>14331214.939999999</v>
      </c>
      <c r="D20" s="15">
        <v>-1927033.8</v>
      </c>
      <c r="E20" s="15">
        <f t="shared" si="5"/>
        <v>12404181.139999999</v>
      </c>
      <c r="F20" s="15">
        <v>11649381</v>
      </c>
      <c r="G20" s="15">
        <v>11649381</v>
      </c>
      <c r="H20" s="15">
        <f t="shared" si="4"/>
        <v>754800.13999999873</v>
      </c>
    </row>
    <row r="21" spans="1:8" x14ac:dyDescent="0.2">
      <c r="A21" s="38"/>
      <c r="B21" s="42" t="s">
        <v>47</v>
      </c>
      <c r="C21" s="15">
        <v>9129941.0099999998</v>
      </c>
      <c r="D21" s="15">
        <v>-4706436.38</v>
      </c>
      <c r="E21" s="15">
        <f t="shared" si="5"/>
        <v>4423504.63</v>
      </c>
      <c r="F21" s="15">
        <v>4205112.8</v>
      </c>
      <c r="G21" s="15">
        <v>4205112.8</v>
      </c>
      <c r="H21" s="15">
        <f t="shared" si="4"/>
        <v>218391.83000000007</v>
      </c>
    </row>
    <row r="22" spans="1:8" x14ac:dyDescent="0.2">
      <c r="A22" s="38"/>
      <c r="B22" s="42" t="s">
        <v>48</v>
      </c>
      <c r="C22" s="15">
        <v>10189178.07</v>
      </c>
      <c r="D22" s="15">
        <v>1734133.52</v>
      </c>
      <c r="E22" s="15">
        <f t="shared" si="5"/>
        <v>11923311.59</v>
      </c>
      <c r="F22" s="15">
        <v>11829628.84</v>
      </c>
      <c r="G22" s="15">
        <v>11829628.84</v>
      </c>
      <c r="H22" s="15">
        <f t="shared" si="4"/>
        <v>93682.75</v>
      </c>
    </row>
    <row r="23" spans="1:8" x14ac:dyDescent="0.2">
      <c r="A23" s="38"/>
      <c r="B23" s="42" t="s">
        <v>4</v>
      </c>
      <c r="C23" s="15">
        <v>6560248.2199999997</v>
      </c>
      <c r="D23" s="15">
        <v>-1457587.39</v>
      </c>
      <c r="E23" s="15">
        <f t="shared" si="5"/>
        <v>5102660.83</v>
      </c>
      <c r="F23" s="15">
        <v>4722429.74</v>
      </c>
      <c r="G23" s="15">
        <v>4722429.74</v>
      </c>
      <c r="H23" s="15">
        <f t="shared" si="4"/>
        <v>380231.08999999985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4632795.99</v>
      </c>
      <c r="D25" s="15">
        <f t="shared" si="6"/>
        <v>-265719.86</v>
      </c>
      <c r="E25" s="15">
        <f t="shared" si="6"/>
        <v>4367076.13</v>
      </c>
      <c r="F25" s="15">
        <f t="shared" si="6"/>
        <v>3918626.37</v>
      </c>
      <c r="G25" s="15">
        <f t="shared" si="6"/>
        <v>3918626.37</v>
      </c>
      <c r="H25" s="15">
        <f t="shared" si="6"/>
        <v>448449.75999999978</v>
      </c>
    </row>
    <row r="26" spans="1:8" x14ac:dyDescent="0.2">
      <c r="A26" s="38"/>
      <c r="B26" s="42" t="s">
        <v>29</v>
      </c>
      <c r="C26" s="15">
        <v>3293993.05</v>
      </c>
      <c r="D26" s="15">
        <v>-832451</v>
      </c>
      <c r="E26" s="15">
        <f>C26+D26</f>
        <v>2461542.0499999998</v>
      </c>
      <c r="F26" s="15">
        <v>2158979.04</v>
      </c>
      <c r="G26" s="15">
        <v>2158979.04</v>
      </c>
      <c r="H26" s="15">
        <f t="shared" ref="H26:H34" si="7">E26-F26</f>
        <v>302563.00999999978</v>
      </c>
    </row>
    <row r="27" spans="1:8" x14ac:dyDescent="0.2">
      <c r="A27" s="38"/>
      <c r="B27" s="42" t="s">
        <v>24</v>
      </c>
      <c r="C27" s="15">
        <v>0</v>
      </c>
      <c r="D27" s="15">
        <v>1180000</v>
      </c>
      <c r="E27" s="15">
        <f t="shared" ref="E27:E34" si="8">C27+D27</f>
        <v>1180000</v>
      </c>
      <c r="F27" s="15">
        <v>1180000</v>
      </c>
      <c r="G27" s="15">
        <v>1180000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1338802.94</v>
      </c>
      <c r="D32" s="15">
        <v>-613268.86</v>
      </c>
      <c r="E32" s="15">
        <f t="shared" si="8"/>
        <v>725534.08</v>
      </c>
      <c r="F32" s="15">
        <v>579647.32999999996</v>
      </c>
      <c r="G32" s="15">
        <v>579647.32999999996</v>
      </c>
      <c r="H32" s="15">
        <f t="shared" si="7"/>
        <v>145886.75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332573768.97999996</v>
      </c>
      <c r="D42" s="23">
        <f t="shared" si="12"/>
        <v>50415123.790000007</v>
      </c>
      <c r="E42" s="23">
        <f t="shared" si="12"/>
        <v>382988892.76999998</v>
      </c>
      <c r="F42" s="23">
        <f t="shared" si="12"/>
        <v>352345712.13999999</v>
      </c>
      <c r="G42" s="23">
        <f t="shared" si="12"/>
        <v>342638486.51000005</v>
      </c>
      <c r="H42" s="23">
        <f t="shared" si="12"/>
        <v>30643180.63000001</v>
      </c>
    </row>
    <row r="43" spans="1:8" x14ac:dyDescent="0.2">
      <c r="A43" s="37"/>
      <c r="B43" s="37" t="s">
        <v>171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2018-03-08T21:21:25Z</cp:lastPrinted>
  <dcterms:created xsi:type="dcterms:W3CDTF">2014-02-10T03:37:14Z</dcterms:created>
  <dcterms:modified xsi:type="dcterms:W3CDTF">2022-01-26T14:43:27Z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