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Cierre 2023\Cierre FIRMAS 2023\"/>
    </mc:Choice>
  </mc:AlternateContent>
  <bookViews>
    <workbookView xWindow="0" yWindow="0" windowWidth="20490" windowHeight="7050" tabRatio="885"/>
  </bookViews>
  <sheets>
    <sheet name="COG" sheetId="6" r:id="rId1"/>
  </sheets>
  <definedNames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<sst xmlns="http://schemas.openxmlformats.org/spreadsheetml/2006/main" count="85" uniqueCount="85">
  <si>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</si>
  <si>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</si>
  <si>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</si>
  <si>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</si>
  <si>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</si>
  <si>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</si>
  <si>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</si>
  <si>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</si>
  <si>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</si>
  <si>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</si>
  <si>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</si>
  <si>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</si>
  <si>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</si>
  <si>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</si>
  <si>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</si>
  <si>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</si>
  <si>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</si>
  <si>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</si>
  <si>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</si>
  <si>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</si>
  <si>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</si>
  <si>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</si>
  <si>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</si>
  <si>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</si>
  <si>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</si>
  <si>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</si>
  <si>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</si>
  <si>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</si>
  <si>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</si>
  <si>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</si>
  <si>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</si>
  <si>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</si>
  <si>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</si>
  <si>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</si>
  <si>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</si>
  <si>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</si>
  <si>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</si>
  <si>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</si>
  <si>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</si>
  <si>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</si>
  <si>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</si>
  <si>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</si>
  <si>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</si>
  <si>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</si>
  <si>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</si>
  <si>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</si>
  <si>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</si>
  <si>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</si>
  <si>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</si>
  <si>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</si>
  <si>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</si>
  <si>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</si>
  <si>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</si>
  <si>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</si>
  <si>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</si>
  <si>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</si>
  <si>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</si>
  <si>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</si>
  <si>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</si>
  <si>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</si>
  <si>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</si>
  <si>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</si>
  <si>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</si>
  <si>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</si>
  <si>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</si>
  <si>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</si>
  <si>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</si>
  <si>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</si>
  <si>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</si>
  <si>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</si>
  <si>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</si>
  <si>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</si>
  <si>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</si>
  <si>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</si>
  <si>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</si>
  <si>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</si>
  <si>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</si>
  <si>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</si>
  <si>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</si>
  <si>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</si>
  <si>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</si>
  <si>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</si>
  <si>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</si>
  <si>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</si>
  <si>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Cortázar, Gto.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</si>
</sst>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506100</xdr:colOff>
      <xdr:row>0</xdr:row>
      <xdr:rowOff>549525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468000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466728</xdr:colOff>
      <xdr:row>0</xdr:row>
      <xdr:rowOff>66675</xdr:rowOff>
    </xdr:from>
    <xdr:to>
      <xdr:col>6</xdr:col>
      <xdr:colOff>967827</xdr:colOff>
      <xdr:row>0</xdr:row>
      <xdr:rowOff>606675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2128" y="66675"/>
          <a:ext cx="501099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9" t="s">
        <v>84</v>
      </c>
      <c r="B1" s="19"/>
      <c r="C1" s="19"/>
      <c r="D1" s="19"/>
      <c r="E1" s="19"/>
      <c r="F1" s="19"/>
      <c r="G1" s="20"/>
    </row>
    <row r="2" spans="1:8" x14ac:dyDescent="0.2">
      <c r="A2" s="17"/>
      <c r="B2" s="21" t="s">
        <v>15</v>
      </c>
      <c r="C2" s="19"/>
      <c r="D2" s="19"/>
      <c r="E2" s="19"/>
      <c r="F2" s="20"/>
      <c r="G2" s="22" t="s">
        <v>14</v>
      </c>
    </row>
    <row r="3" spans="1:8" ht="24.95" customHeight="1" x14ac:dyDescent="0.2">
      <c r="A3" s="17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3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162043853.14000002</v>
      </c>
      <c r="C5" s="8">
        <f>SUM(C6:C12)</f>
        <v>-5874466.9300000006</v>
      </c>
      <c r="D5" s="8">
        <f>B5+C5</f>
        <v>156169386.21000001</v>
      </c>
      <c r="E5" s="8">
        <f>SUM(E6:E12)</f>
        <v>156169386.21000001</v>
      </c>
      <c r="F5" s="8">
        <f>SUM(F6:F12)</f>
        <v>156169386.21000001</v>
      </c>
      <c r="G5" s="8">
        <f>D5-E5</f>
        <v>0</v>
      </c>
    </row>
    <row r="6" spans="1:8" x14ac:dyDescent="0.2">
      <c r="A6" s="14" t="s">
        <v>20</v>
      </c>
      <c r="B6" s="5">
        <v>80773686.120000005</v>
      </c>
      <c r="C6" s="5">
        <v>-3297197.34</v>
      </c>
      <c r="D6" s="5">
        <f t="shared" ref="D6:D69" si="0">B6+C6</f>
        <v>77476488.780000001</v>
      </c>
      <c r="E6" s="5">
        <v>77476488.780000001</v>
      </c>
      <c r="F6" s="5">
        <v>77476488.780000001</v>
      </c>
      <c r="G6" s="5">
        <f t="shared" ref="G6:G69" si="1">D6-E6</f>
        <v>0</v>
      </c>
      <c r="H6" s="6">
        <v>1100</v>
      </c>
    </row>
    <row r="7" spans="1:8" x14ac:dyDescent="0.2">
      <c r="A7" s="14" t="s">
        <v>21</v>
      </c>
      <c r="B7" s="5">
        <v>3638246.62</v>
      </c>
      <c r="C7" s="5">
        <v>-141586.84</v>
      </c>
      <c r="D7" s="5">
        <f t="shared" si="0"/>
        <v>3496659.7800000003</v>
      </c>
      <c r="E7" s="5">
        <v>3496659.78</v>
      </c>
      <c r="F7" s="5">
        <v>3496659.78</v>
      </c>
      <c r="G7" s="5">
        <f t="shared" si="1"/>
        <v>0</v>
      </c>
      <c r="H7" s="6">
        <v>1200</v>
      </c>
    </row>
    <row r="8" spans="1:8" x14ac:dyDescent="0.2">
      <c r="A8" s="14" t="s">
        <v>22</v>
      </c>
      <c r="B8" s="5">
        <v>17043707.989999998</v>
      </c>
      <c r="C8" s="5">
        <v>-671579.53</v>
      </c>
      <c r="D8" s="5">
        <f t="shared" si="0"/>
        <v>16372128.459999999</v>
      </c>
      <c r="E8" s="5">
        <v>16372128.460000001</v>
      </c>
      <c r="F8" s="5">
        <v>16372128.460000001</v>
      </c>
      <c r="G8" s="5">
        <f t="shared" si="1"/>
        <v>0</v>
      </c>
      <c r="H8" s="6">
        <v>1300</v>
      </c>
    </row>
    <row r="9" spans="1:8" x14ac:dyDescent="0.2">
      <c r="A9" s="14" t="s">
        <v>1</v>
      </c>
      <c r="B9" s="5">
        <v>12209834.369999999</v>
      </c>
      <c r="C9" s="5">
        <v>513565.5</v>
      </c>
      <c r="D9" s="5">
        <f t="shared" si="0"/>
        <v>12723399.869999999</v>
      </c>
      <c r="E9" s="5">
        <v>12723399.869999999</v>
      </c>
      <c r="F9" s="5">
        <v>12723399.869999999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48308378.039999999</v>
      </c>
      <c r="C10" s="5">
        <v>-2208913.36</v>
      </c>
      <c r="D10" s="5">
        <f t="shared" si="0"/>
        <v>46099464.68</v>
      </c>
      <c r="E10" s="5">
        <v>46099464.68</v>
      </c>
      <c r="F10" s="5">
        <v>46099464.68</v>
      </c>
      <c r="G10" s="5">
        <f t="shared" si="1"/>
        <v>0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70000</v>
      </c>
      <c r="C12" s="5">
        <v>-68755.360000000001</v>
      </c>
      <c r="D12" s="5">
        <f t="shared" si="0"/>
        <v>1244.6399999999994</v>
      </c>
      <c r="E12" s="5">
        <v>1244.6400000000001</v>
      </c>
      <c r="F12" s="5">
        <v>1244.6400000000001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28306057.469999999</v>
      </c>
      <c r="C13" s="9">
        <f>SUM(C14:C22)</f>
        <v>22731677.98</v>
      </c>
      <c r="D13" s="9">
        <f t="shared" si="0"/>
        <v>51037735.450000003</v>
      </c>
      <c r="E13" s="9">
        <f>SUM(E14:E22)</f>
        <v>51037735.449999996</v>
      </c>
      <c r="F13" s="9">
        <f>SUM(F14:F22)</f>
        <v>50807209.75</v>
      </c>
      <c r="G13" s="9">
        <f t="shared" si="1"/>
        <v>0</v>
      </c>
      <c r="H13" s="13">
        <v>0</v>
      </c>
    </row>
    <row r="14" spans="1:8" x14ac:dyDescent="0.2">
      <c r="A14" s="14" t="s">
        <v>25</v>
      </c>
      <c r="B14" s="5">
        <v>3222798.55</v>
      </c>
      <c r="C14" s="5">
        <v>484130.25</v>
      </c>
      <c r="D14" s="5">
        <f t="shared" si="0"/>
        <v>3706928.8</v>
      </c>
      <c r="E14" s="5">
        <v>3706928.8</v>
      </c>
      <c r="F14" s="5">
        <v>3706928.8</v>
      </c>
      <c r="G14" s="5">
        <f t="shared" si="1"/>
        <v>0</v>
      </c>
      <c r="H14" s="6">
        <v>2100</v>
      </c>
    </row>
    <row r="15" spans="1:8" x14ac:dyDescent="0.2">
      <c r="A15" s="14" t="s">
        <v>26</v>
      </c>
      <c r="B15" s="5">
        <v>721798.8</v>
      </c>
      <c r="C15" s="5">
        <v>361964.67</v>
      </c>
      <c r="D15" s="5">
        <f t="shared" si="0"/>
        <v>1083763.47</v>
      </c>
      <c r="E15" s="5">
        <v>1083763.47</v>
      </c>
      <c r="F15" s="5">
        <v>1083763.47</v>
      </c>
      <c r="G15" s="5">
        <f t="shared" si="1"/>
        <v>0</v>
      </c>
      <c r="H15" s="6">
        <v>2200</v>
      </c>
    </row>
    <row r="16" spans="1:8" x14ac:dyDescent="0.2">
      <c r="A16" s="14" t="s">
        <v>27</v>
      </c>
      <c r="B16" s="5">
        <v>10000</v>
      </c>
      <c r="C16" s="5">
        <v>-8699.5</v>
      </c>
      <c r="D16" s="5">
        <f t="shared" si="0"/>
        <v>1300.5</v>
      </c>
      <c r="E16" s="5">
        <v>1300.5</v>
      </c>
      <c r="F16" s="5">
        <v>1300.5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2451406.1800000002</v>
      </c>
      <c r="C17" s="5">
        <v>6826944.5199999996</v>
      </c>
      <c r="D17" s="5">
        <f t="shared" si="0"/>
        <v>9278350.6999999993</v>
      </c>
      <c r="E17" s="5">
        <v>9278350.6999999993</v>
      </c>
      <c r="F17" s="5">
        <v>9278350.6999999993</v>
      </c>
      <c r="G17" s="5">
        <f t="shared" si="1"/>
        <v>0</v>
      </c>
      <c r="H17" s="6">
        <v>2400</v>
      </c>
    </row>
    <row r="18" spans="1:8" x14ac:dyDescent="0.2">
      <c r="A18" s="14" t="s">
        <v>29</v>
      </c>
      <c r="B18" s="5">
        <v>913900</v>
      </c>
      <c r="C18" s="5">
        <v>-289454.65000000002</v>
      </c>
      <c r="D18" s="5">
        <f t="shared" si="0"/>
        <v>624445.35</v>
      </c>
      <c r="E18" s="5">
        <v>624445.35</v>
      </c>
      <c r="F18" s="5">
        <v>624445.35</v>
      </c>
      <c r="G18" s="5">
        <f t="shared" si="1"/>
        <v>0</v>
      </c>
      <c r="H18" s="6">
        <v>2500</v>
      </c>
    </row>
    <row r="19" spans="1:8" x14ac:dyDescent="0.2">
      <c r="A19" s="14" t="s">
        <v>30</v>
      </c>
      <c r="B19" s="5">
        <v>16528112.050000001</v>
      </c>
      <c r="C19" s="5">
        <v>12530440.18</v>
      </c>
      <c r="D19" s="5">
        <f t="shared" si="0"/>
        <v>29058552.23</v>
      </c>
      <c r="E19" s="5">
        <v>29058552.23</v>
      </c>
      <c r="F19" s="5">
        <v>29058552.23</v>
      </c>
      <c r="G19" s="5">
        <f t="shared" si="1"/>
        <v>0</v>
      </c>
      <c r="H19" s="6">
        <v>2600</v>
      </c>
    </row>
    <row r="20" spans="1:8" x14ac:dyDescent="0.2">
      <c r="A20" s="14" t="s">
        <v>31</v>
      </c>
      <c r="B20" s="5">
        <v>1133600</v>
      </c>
      <c r="C20" s="5">
        <v>846189.67</v>
      </c>
      <c r="D20" s="5">
        <f t="shared" si="0"/>
        <v>1979789.67</v>
      </c>
      <c r="E20" s="5">
        <v>1979789.67</v>
      </c>
      <c r="F20" s="5">
        <v>1760549.67</v>
      </c>
      <c r="G20" s="5">
        <f t="shared" si="1"/>
        <v>0</v>
      </c>
      <c r="H20" s="6">
        <v>2700</v>
      </c>
    </row>
    <row r="21" spans="1:8" x14ac:dyDescent="0.2">
      <c r="A21" s="14" t="s">
        <v>32</v>
      </c>
      <c r="B21" s="5">
        <v>10000</v>
      </c>
      <c r="C21" s="5">
        <v>25600.400000000001</v>
      </c>
      <c r="D21" s="5">
        <f t="shared" si="0"/>
        <v>35600.400000000001</v>
      </c>
      <c r="E21" s="5">
        <v>35600.400000000001</v>
      </c>
      <c r="F21" s="5">
        <v>35600.400000000001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3314441.89</v>
      </c>
      <c r="C22" s="5">
        <v>1954562.44</v>
      </c>
      <c r="D22" s="5">
        <f t="shared" si="0"/>
        <v>5269004.33</v>
      </c>
      <c r="E22" s="5">
        <v>5269004.33</v>
      </c>
      <c r="F22" s="5">
        <v>5257718.63</v>
      </c>
      <c r="G22" s="5">
        <f t="shared" si="1"/>
        <v>0</v>
      </c>
      <c r="H22" s="6">
        <v>2900</v>
      </c>
    </row>
    <row r="23" spans="1:8" x14ac:dyDescent="0.2">
      <c r="A23" s="12" t="s">
        <v>17</v>
      </c>
      <c r="B23" s="9">
        <f>SUM(B24:B32)</f>
        <v>53379255.400000006</v>
      </c>
      <c r="C23" s="9">
        <f>SUM(C24:C32)</f>
        <v>31910537.479999997</v>
      </c>
      <c r="D23" s="9">
        <f t="shared" si="0"/>
        <v>85289792.879999995</v>
      </c>
      <c r="E23" s="9">
        <f>SUM(E24:E32)</f>
        <v>78725212.150000006</v>
      </c>
      <c r="F23" s="9">
        <f>SUM(F24:F32)</f>
        <v>76222272.739999995</v>
      </c>
      <c r="G23" s="9">
        <f t="shared" si="1"/>
        <v>6564580.7299999893</v>
      </c>
      <c r="H23" s="13">
        <v>0</v>
      </c>
    </row>
    <row r="24" spans="1:8" x14ac:dyDescent="0.2">
      <c r="A24" s="14" t="s">
        <v>34</v>
      </c>
      <c r="B24" s="5">
        <v>18080520.120000001</v>
      </c>
      <c r="C24" s="5">
        <v>100974.47</v>
      </c>
      <c r="D24" s="5">
        <f t="shared" si="0"/>
        <v>18181494.59</v>
      </c>
      <c r="E24" s="5">
        <v>18181494.59</v>
      </c>
      <c r="F24" s="5">
        <v>18013100.559999999</v>
      </c>
      <c r="G24" s="5">
        <f t="shared" si="1"/>
        <v>0</v>
      </c>
      <c r="H24" s="6">
        <v>3100</v>
      </c>
    </row>
    <row r="25" spans="1:8" x14ac:dyDescent="0.2">
      <c r="A25" s="14" t="s">
        <v>35</v>
      </c>
      <c r="B25" s="5">
        <v>2075448.6</v>
      </c>
      <c r="C25" s="5">
        <v>357670.32</v>
      </c>
      <c r="D25" s="5">
        <f t="shared" si="0"/>
        <v>2433118.92</v>
      </c>
      <c r="E25" s="5">
        <v>2433118.92</v>
      </c>
      <c r="F25" s="5">
        <v>2433118.92</v>
      </c>
      <c r="G25" s="5">
        <f t="shared" si="1"/>
        <v>0</v>
      </c>
      <c r="H25" s="6">
        <v>3200</v>
      </c>
    </row>
    <row r="26" spans="1:8" x14ac:dyDescent="0.2">
      <c r="A26" s="14" t="s">
        <v>36</v>
      </c>
      <c r="B26" s="5">
        <v>6807110.3899999997</v>
      </c>
      <c r="C26" s="5">
        <v>1217571.3</v>
      </c>
      <c r="D26" s="5">
        <f t="shared" si="0"/>
        <v>8024681.6899999995</v>
      </c>
      <c r="E26" s="5">
        <v>7901559.29</v>
      </c>
      <c r="F26" s="5">
        <v>7496455.5599999996</v>
      </c>
      <c r="G26" s="5">
        <f t="shared" si="1"/>
        <v>123122.39999999944</v>
      </c>
      <c r="H26" s="6">
        <v>3300</v>
      </c>
    </row>
    <row r="27" spans="1:8" x14ac:dyDescent="0.2">
      <c r="A27" s="14" t="s">
        <v>37</v>
      </c>
      <c r="B27" s="5">
        <v>1510000</v>
      </c>
      <c r="C27" s="5">
        <v>313535.86</v>
      </c>
      <c r="D27" s="5">
        <f t="shared" si="0"/>
        <v>1823535.8599999999</v>
      </c>
      <c r="E27" s="5">
        <v>1823535.86</v>
      </c>
      <c r="F27" s="5">
        <v>1823535.86</v>
      </c>
      <c r="G27" s="5">
        <f t="shared" si="1"/>
        <v>0</v>
      </c>
      <c r="H27" s="6">
        <v>3400</v>
      </c>
    </row>
    <row r="28" spans="1:8" x14ac:dyDescent="0.2">
      <c r="A28" s="14" t="s">
        <v>38</v>
      </c>
      <c r="B28" s="5">
        <v>5888033.5499999998</v>
      </c>
      <c r="C28" s="5">
        <v>2198419.2999999998</v>
      </c>
      <c r="D28" s="5">
        <f t="shared" si="0"/>
        <v>8086452.8499999996</v>
      </c>
      <c r="E28" s="5">
        <v>8086452.8499999996</v>
      </c>
      <c r="F28" s="5">
        <v>8086452.8499999996</v>
      </c>
      <c r="G28" s="5">
        <f t="shared" si="1"/>
        <v>0</v>
      </c>
      <c r="H28" s="6">
        <v>3500</v>
      </c>
    </row>
    <row r="29" spans="1:8" x14ac:dyDescent="0.2">
      <c r="A29" s="14" t="s">
        <v>39</v>
      </c>
      <c r="B29" s="5">
        <v>1800000</v>
      </c>
      <c r="C29" s="5">
        <v>11015.07</v>
      </c>
      <c r="D29" s="5">
        <f t="shared" si="0"/>
        <v>1811015.07</v>
      </c>
      <c r="E29" s="5">
        <v>1811015.07</v>
      </c>
      <c r="F29" s="5">
        <v>1811015.07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5">
        <v>140100</v>
      </c>
      <c r="C30" s="5">
        <v>-84946.53</v>
      </c>
      <c r="D30" s="5">
        <f t="shared" si="0"/>
        <v>55153.47</v>
      </c>
      <c r="E30" s="5">
        <v>55153.47</v>
      </c>
      <c r="F30" s="5">
        <v>55153.47</v>
      </c>
      <c r="G30" s="5">
        <f t="shared" si="1"/>
        <v>0</v>
      </c>
      <c r="H30" s="6">
        <v>3700</v>
      </c>
    </row>
    <row r="31" spans="1:8" x14ac:dyDescent="0.2">
      <c r="A31" s="14" t="s">
        <v>41</v>
      </c>
      <c r="B31" s="5">
        <v>12017542.74</v>
      </c>
      <c r="C31" s="5">
        <v>18559897.309999999</v>
      </c>
      <c r="D31" s="5">
        <f t="shared" si="0"/>
        <v>30577440.049999997</v>
      </c>
      <c r="E31" s="5">
        <v>30567427.289999999</v>
      </c>
      <c r="F31" s="5">
        <v>28639293.960000001</v>
      </c>
      <c r="G31" s="5">
        <f t="shared" si="1"/>
        <v>10012.759999997914</v>
      </c>
      <c r="H31" s="6">
        <v>3800</v>
      </c>
    </row>
    <row r="32" spans="1:8" x14ac:dyDescent="0.2">
      <c r="A32" s="14" t="s">
        <v>0</v>
      </c>
      <c r="B32" s="5">
        <v>5060500</v>
      </c>
      <c r="C32" s="5">
        <v>9236400.3800000008</v>
      </c>
      <c r="D32" s="5">
        <f t="shared" si="0"/>
        <v>14296900.380000001</v>
      </c>
      <c r="E32" s="5">
        <v>7865454.8099999996</v>
      </c>
      <c r="F32" s="5">
        <v>7864146.4900000002</v>
      </c>
      <c r="G32" s="5">
        <f t="shared" si="1"/>
        <v>6431445.5700000012</v>
      </c>
      <c r="H32" s="6">
        <v>3900</v>
      </c>
    </row>
    <row r="33" spans="1:8" x14ac:dyDescent="0.2">
      <c r="A33" s="12" t="s">
        <v>80</v>
      </c>
      <c r="B33" s="9">
        <f>SUM(B34:B42)</f>
        <v>24686192.319999997</v>
      </c>
      <c r="C33" s="9">
        <f>SUM(C34:C42)</f>
        <v>11040914.909999998</v>
      </c>
      <c r="D33" s="9">
        <f t="shared" si="0"/>
        <v>35727107.229999997</v>
      </c>
      <c r="E33" s="9">
        <f>SUM(E34:E42)</f>
        <v>35727107.229999997</v>
      </c>
      <c r="F33" s="9">
        <f>SUM(F34:F42)</f>
        <v>35727107.229999997</v>
      </c>
      <c r="G33" s="9">
        <f t="shared" si="1"/>
        <v>0</v>
      </c>
      <c r="H33" s="13">
        <v>0</v>
      </c>
    </row>
    <row r="34" spans="1:8" x14ac:dyDescent="0.2">
      <c r="A34" s="14" t="s">
        <v>42</v>
      </c>
      <c r="B34" s="5">
        <v>10914902.279999999</v>
      </c>
      <c r="C34" s="5">
        <v>-15363.87</v>
      </c>
      <c r="D34" s="5">
        <f t="shared" si="0"/>
        <v>10899538.41</v>
      </c>
      <c r="E34" s="5">
        <v>10899538.41</v>
      </c>
      <c r="F34" s="5">
        <v>10899538.41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56160</v>
      </c>
      <c r="C35" s="5">
        <v>0</v>
      </c>
      <c r="D35" s="5">
        <f t="shared" si="0"/>
        <v>56160</v>
      </c>
      <c r="E35" s="5">
        <v>56160</v>
      </c>
      <c r="F35" s="5">
        <v>56160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130000</v>
      </c>
      <c r="C36" s="5">
        <v>4872480</v>
      </c>
      <c r="D36" s="5">
        <f t="shared" si="0"/>
        <v>5002480</v>
      </c>
      <c r="E36" s="5">
        <v>5002480</v>
      </c>
      <c r="F36" s="5">
        <v>5002480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11261282.449999999</v>
      </c>
      <c r="C37" s="5">
        <v>6198672.75</v>
      </c>
      <c r="D37" s="5">
        <f t="shared" si="0"/>
        <v>17459955.199999999</v>
      </c>
      <c r="E37" s="5">
        <v>17459955.199999999</v>
      </c>
      <c r="F37" s="5">
        <v>17459955.199999999</v>
      </c>
      <c r="G37" s="5">
        <f t="shared" si="1"/>
        <v>0</v>
      </c>
      <c r="H37" s="6">
        <v>4400</v>
      </c>
    </row>
    <row r="38" spans="1:8" x14ac:dyDescent="0.2">
      <c r="A38" s="14" t="s">
        <v>7</v>
      </c>
      <c r="B38" s="5">
        <v>2129447.59</v>
      </c>
      <c r="C38" s="5">
        <v>179526.03</v>
      </c>
      <c r="D38" s="5">
        <f t="shared" si="0"/>
        <v>2308973.6199999996</v>
      </c>
      <c r="E38" s="5">
        <v>2308973.62</v>
      </c>
      <c r="F38" s="5">
        <v>2308973.62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194400</v>
      </c>
      <c r="C41" s="5">
        <v>-194400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3473968</v>
      </c>
      <c r="C43" s="9">
        <f>SUM(C44:C52)</f>
        <v>49035773.430000007</v>
      </c>
      <c r="D43" s="9">
        <f t="shared" si="0"/>
        <v>52509741.430000007</v>
      </c>
      <c r="E43" s="9">
        <f>SUM(E44:E52)</f>
        <v>46006299.509999998</v>
      </c>
      <c r="F43" s="9">
        <f>SUM(F44:F52)</f>
        <v>46006299.509999998</v>
      </c>
      <c r="G43" s="9">
        <f t="shared" si="1"/>
        <v>6503441.9200000092</v>
      </c>
      <c r="H43" s="13">
        <v>0</v>
      </c>
    </row>
    <row r="44" spans="1:8" x14ac:dyDescent="0.2">
      <c r="A44" s="4" t="s">
        <v>49</v>
      </c>
      <c r="B44" s="5">
        <v>422728</v>
      </c>
      <c r="C44" s="5">
        <v>521273.08</v>
      </c>
      <c r="D44" s="5">
        <f t="shared" si="0"/>
        <v>944001.08000000007</v>
      </c>
      <c r="E44" s="5">
        <v>944001.08</v>
      </c>
      <c r="F44" s="5">
        <v>944001.08</v>
      </c>
      <c r="G44" s="5">
        <f t="shared" si="1"/>
        <v>0</v>
      </c>
      <c r="H44" s="6">
        <v>5100</v>
      </c>
    </row>
    <row r="45" spans="1:8" x14ac:dyDescent="0.2">
      <c r="A45" s="14" t="s">
        <v>50</v>
      </c>
      <c r="B45" s="5">
        <v>16240</v>
      </c>
      <c r="C45" s="5">
        <v>-16240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1400000</v>
      </c>
      <c r="C47" s="5">
        <v>2125341.08</v>
      </c>
      <c r="D47" s="5">
        <f t="shared" si="0"/>
        <v>3525341.08</v>
      </c>
      <c r="E47" s="5">
        <v>409550</v>
      </c>
      <c r="F47" s="5">
        <v>409550</v>
      </c>
      <c r="G47" s="5">
        <f t="shared" si="1"/>
        <v>3115791.08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44652748.460000001</v>
      </c>
      <c r="D49" s="5">
        <f t="shared" si="0"/>
        <v>44652748.460000001</v>
      </c>
      <c r="E49" s="5">
        <v>44652748.43</v>
      </c>
      <c r="F49" s="5">
        <v>44652748.43</v>
      </c>
      <c r="G49" s="5">
        <f t="shared" si="1"/>
        <v>3.0000001192092896E-2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1410000</v>
      </c>
      <c r="C51" s="5">
        <v>1977650.81</v>
      </c>
      <c r="D51" s="5">
        <f t="shared" si="0"/>
        <v>3387650.81</v>
      </c>
      <c r="E51" s="5">
        <v>0</v>
      </c>
      <c r="F51" s="5">
        <v>0</v>
      </c>
      <c r="G51" s="5">
        <f t="shared" si="1"/>
        <v>3387650.81</v>
      </c>
      <c r="H51" s="6">
        <v>5800</v>
      </c>
    </row>
    <row r="52" spans="1:8" x14ac:dyDescent="0.2">
      <c r="A52" s="14" t="s">
        <v>57</v>
      </c>
      <c r="B52" s="5">
        <v>225000</v>
      </c>
      <c r="C52" s="5">
        <v>-225000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1500000</v>
      </c>
      <c r="C53" s="9">
        <f>SUM(C54:C56)</f>
        <v>115343375.76000001</v>
      </c>
      <c r="D53" s="9">
        <f t="shared" si="0"/>
        <v>116843375.76000001</v>
      </c>
      <c r="E53" s="9">
        <f>SUM(E54:E56)</f>
        <v>75301550.219999999</v>
      </c>
      <c r="F53" s="9">
        <f>SUM(F54:F56)</f>
        <v>60086336.460000001</v>
      </c>
      <c r="G53" s="9">
        <f t="shared" si="1"/>
        <v>41541825.540000007</v>
      </c>
      <c r="H53" s="13">
        <v>0</v>
      </c>
    </row>
    <row r="54" spans="1:8" x14ac:dyDescent="0.2">
      <c r="A54" s="14" t="s">
        <v>58</v>
      </c>
      <c r="B54" s="5">
        <v>1500000</v>
      </c>
      <c r="C54" s="5">
        <v>114944855.7</v>
      </c>
      <c r="D54" s="5">
        <f t="shared" si="0"/>
        <v>116444855.7</v>
      </c>
      <c r="E54" s="5">
        <v>74903030.159999996</v>
      </c>
      <c r="F54" s="5">
        <v>59858075.57</v>
      </c>
      <c r="G54" s="5">
        <f t="shared" si="1"/>
        <v>41541825.540000007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398520.06</v>
      </c>
      <c r="D55" s="5">
        <f t="shared" si="0"/>
        <v>398520.06</v>
      </c>
      <c r="E55" s="5">
        <v>398520.06</v>
      </c>
      <c r="F55" s="5">
        <v>228260.89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55056871.990000002</v>
      </c>
      <c r="C57" s="9">
        <f>SUM(C58:C64)</f>
        <v>-17657819.640000001</v>
      </c>
      <c r="D57" s="9">
        <f t="shared" si="0"/>
        <v>37399052.350000001</v>
      </c>
      <c r="E57" s="9">
        <f>SUM(E58:E64)</f>
        <v>0</v>
      </c>
      <c r="F57" s="9">
        <f>SUM(F58:F64)</f>
        <v>0</v>
      </c>
      <c r="G57" s="9">
        <f t="shared" si="1"/>
        <v>37399052.350000001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55056871.990000002</v>
      </c>
      <c r="C64" s="5">
        <v>-17657819.640000001</v>
      </c>
      <c r="D64" s="5">
        <f t="shared" si="0"/>
        <v>37399052.350000001</v>
      </c>
      <c r="E64" s="5">
        <v>0</v>
      </c>
      <c r="F64" s="5">
        <v>0</v>
      </c>
      <c r="G64" s="5">
        <f t="shared" si="1"/>
        <v>37399052.350000001</v>
      </c>
      <c r="H64" s="6">
        <v>7900</v>
      </c>
    </row>
    <row r="65" spans="1:8" x14ac:dyDescent="0.2">
      <c r="A65" s="12" t="s">
        <v>83</v>
      </c>
      <c r="B65" s="9">
        <f>SUM(B66:B68)</f>
        <v>30000</v>
      </c>
      <c r="C65" s="9">
        <f>SUM(C66:C68)</f>
        <v>445000</v>
      </c>
      <c r="D65" s="9">
        <f t="shared" si="0"/>
        <v>475000</v>
      </c>
      <c r="E65" s="9">
        <f>SUM(E66:E68)</f>
        <v>475000</v>
      </c>
      <c r="F65" s="9">
        <f>SUM(F66:F68)</f>
        <v>475000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30000</v>
      </c>
      <c r="C68" s="5">
        <v>445000</v>
      </c>
      <c r="D68" s="5">
        <f t="shared" si="0"/>
        <v>475000</v>
      </c>
      <c r="E68" s="5">
        <v>475000</v>
      </c>
      <c r="F68" s="5">
        <v>475000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4400000</v>
      </c>
      <c r="C69" s="9">
        <f>SUM(C70:C76)</f>
        <v>-4400000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2200000</v>
      </c>
      <c r="C70" s="5">
        <v>-2200000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2200000</v>
      </c>
      <c r="C71" s="5">
        <v>-2200000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332876198.32000005</v>
      </c>
      <c r="C77" s="11">
        <f t="shared" si="4"/>
        <v>202574992.99000001</v>
      </c>
      <c r="D77" s="11">
        <f t="shared" si="4"/>
        <v>535451191.31000006</v>
      </c>
      <c r="E77" s="11">
        <f t="shared" si="4"/>
        <v>443442290.76999998</v>
      </c>
      <c r="F77" s="11">
        <f t="shared" si="4"/>
        <v>425493611.89999998</v>
      </c>
      <c r="G77" s="11">
        <f t="shared" si="4"/>
        <v>92008900.540000007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2024-02-12T18:24:41Z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